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11" i="1" l="1"/>
  <c r="J210" i="1"/>
  <c r="J209" i="1"/>
  <c r="J208" i="1"/>
  <c r="J207" i="1"/>
  <c r="J206" i="1"/>
  <c r="J205" i="1"/>
  <c r="J204" i="1"/>
  <c r="J203" i="1"/>
  <c r="J212" i="1" s="1"/>
  <c r="K212" i="1" s="1"/>
  <c r="J202" i="1"/>
  <c r="J201" i="1"/>
  <c r="J199" i="1"/>
  <c r="J198" i="1"/>
  <c r="J197" i="1"/>
  <c r="J196" i="1"/>
  <c r="J195" i="1"/>
  <c r="J194" i="1"/>
  <c r="J193" i="1"/>
  <c r="J192" i="1"/>
  <c r="J191" i="1"/>
  <c r="J189" i="1"/>
  <c r="J188" i="1"/>
  <c r="J187" i="1"/>
  <c r="J186" i="1"/>
  <c r="J185" i="1"/>
  <c r="J190" i="1" s="1"/>
  <c r="K190" i="1" s="1"/>
  <c r="J183" i="1"/>
  <c r="J182" i="1"/>
  <c r="J181" i="1"/>
  <c r="J180" i="1"/>
  <c r="J179" i="1"/>
  <c r="J178" i="1"/>
  <c r="J177" i="1"/>
  <c r="J175" i="1"/>
  <c r="J174" i="1"/>
  <c r="J173" i="1"/>
  <c r="J172" i="1"/>
  <c r="J171" i="1"/>
  <c r="J176" i="1" s="1"/>
  <c r="K176" i="1" s="1"/>
  <c r="J170" i="1"/>
  <c r="J168" i="1"/>
  <c r="J167" i="1"/>
  <c r="J166" i="1"/>
  <c r="J165" i="1"/>
  <c r="J164" i="1"/>
  <c r="J154" i="1"/>
  <c r="J153" i="1"/>
  <c r="J152" i="1"/>
  <c r="J151" i="1"/>
  <c r="J150" i="1"/>
  <c r="J149" i="1"/>
  <c r="J148" i="1"/>
  <c r="J147" i="1"/>
  <c r="J145" i="1"/>
  <c r="J144" i="1"/>
  <c r="J143" i="1"/>
  <c r="J142" i="1"/>
  <c r="J141" i="1"/>
  <c r="J140" i="1"/>
  <c r="J139" i="1"/>
  <c r="J138" i="1"/>
  <c r="J137" i="1"/>
  <c r="J135" i="1"/>
  <c r="J134" i="1"/>
  <c r="J133" i="1"/>
  <c r="J132" i="1"/>
  <c r="J131" i="1"/>
  <c r="J129" i="1"/>
  <c r="J128" i="1"/>
  <c r="J127" i="1"/>
  <c r="J126" i="1"/>
  <c r="J125" i="1"/>
  <c r="J124" i="1"/>
  <c r="J123" i="1"/>
  <c r="J120" i="1"/>
  <c r="J119" i="1"/>
  <c r="J118" i="1"/>
  <c r="J117" i="1"/>
  <c r="J116" i="1"/>
  <c r="J115" i="1"/>
  <c r="J113" i="1"/>
  <c r="J112" i="1"/>
  <c r="J114" i="1" s="1"/>
  <c r="K114" i="1" s="1"/>
  <c r="J111" i="1"/>
  <c r="J110" i="1"/>
  <c r="J104" i="1"/>
  <c r="J103" i="1"/>
  <c r="J102" i="1"/>
  <c r="J101" i="1"/>
  <c r="J100" i="1"/>
  <c r="J96" i="1"/>
  <c r="J95" i="1"/>
  <c r="J94" i="1"/>
  <c r="J93" i="1"/>
  <c r="J92" i="1"/>
  <c r="J91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45" i="1" s="1"/>
  <c r="K45" i="1" s="1"/>
  <c r="J34" i="1"/>
  <c r="J33" i="1"/>
  <c r="J32" i="1"/>
  <c r="J31" i="1"/>
  <c r="J30" i="1"/>
  <c r="J29" i="1"/>
  <c r="J28" i="1"/>
  <c r="J27" i="1"/>
  <c r="J35" i="1" s="1"/>
  <c r="K35" i="1" s="1"/>
  <c r="J26" i="1"/>
  <c r="J24" i="1"/>
  <c r="J23" i="1"/>
  <c r="J22" i="1"/>
  <c r="J21" i="1"/>
  <c r="J20" i="1"/>
  <c r="J19" i="1"/>
  <c r="J18" i="1"/>
  <c r="J14" i="1"/>
  <c r="J13" i="1"/>
  <c r="J12" i="1"/>
  <c r="J11" i="1"/>
  <c r="J15" i="1" s="1"/>
  <c r="K15" i="1" s="1"/>
  <c r="J10" i="1"/>
  <c r="J60" i="1" l="1"/>
  <c r="K60" i="1" s="1"/>
  <c r="K156" i="1" s="1"/>
  <c r="J105" i="1"/>
  <c r="K105" i="1" s="1"/>
  <c r="J122" i="1"/>
  <c r="K122" i="1" s="1"/>
  <c r="J136" i="1"/>
  <c r="K136" i="1" s="1"/>
  <c r="J146" i="1"/>
  <c r="K146" i="1" s="1"/>
  <c r="J25" i="1"/>
  <c r="K25" i="1" s="1"/>
  <c r="J73" i="1"/>
  <c r="K73" i="1" s="1"/>
  <c r="J86" i="1"/>
  <c r="K86" i="1" s="1"/>
  <c r="J155" i="1"/>
  <c r="K155" i="1" s="1"/>
  <c r="J169" i="1"/>
  <c r="K169" i="1" s="1"/>
  <c r="J184" i="1"/>
  <c r="K184" i="1" s="1"/>
  <c r="J200" i="1"/>
  <c r="K200" i="1" s="1"/>
  <c r="J97" i="1"/>
  <c r="K97" i="1" s="1"/>
  <c r="J130" i="1"/>
  <c r="K130" i="1" s="1"/>
  <c r="K216" i="1" l="1"/>
  <c r="K213" i="1"/>
</calcChain>
</file>

<file path=xl/comments1.xml><?xml version="1.0" encoding="utf-8"?>
<comments xmlns="http://schemas.openxmlformats.org/spreadsheetml/2006/main">
  <authors>
    <author>Tea Tavidashvili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Tea Tavidashvili:</t>
        </r>
        <r>
          <rPr>
            <sz val="9"/>
            <color indexed="81"/>
            <rFont val="Tahoma"/>
            <family val="2"/>
          </rPr>
          <t xml:space="preserve">
პორფირიის შესახებ ინფორმაცია მოწოდებულია 2014 წელს (იხ. ქვემოთ)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Tea Tavidashvili:</t>
        </r>
        <r>
          <rPr>
            <sz val="9"/>
            <color indexed="81"/>
            <rFont val="Tahoma"/>
            <family val="2"/>
          </rPr>
          <t xml:space="preserve">
ფენილკეტონურიის ამბ მეთვალყურეობა ფინანსდება "დედათა და ბავშვთა" პროგრამის ფარგლებში</t>
        </r>
      </text>
    </comment>
  </commentList>
</comments>
</file>

<file path=xl/sharedStrings.xml><?xml version="1.0" encoding="utf-8"?>
<sst xmlns="http://schemas.openxmlformats.org/spreadsheetml/2006/main" count="232" uniqueCount="166">
  <si>
    <t>იშვიათი დაავადებების ამბულატორიული მეთვალყურეობა</t>
  </si>
  <si>
    <t>2012 წელი</t>
  </si>
  <si>
    <t>ნოზოლოგია</t>
  </si>
  <si>
    <t>სიხშირე</t>
  </si>
  <si>
    <t>გამოკვლევები</t>
  </si>
  <si>
    <t>რ-ბა წლის განმ-ში</t>
  </si>
  <si>
    <t>ერთეულის ფასი</t>
  </si>
  <si>
    <t>მწვავე ინტერმიტირებადი პორფირია</t>
  </si>
  <si>
    <t>ადისონის დაავადება (ჰიპოკორტიციზმი, პირველადი)</t>
  </si>
  <si>
    <t>სისხლის ს.ანალიზი</t>
  </si>
  <si>
    <t>სისხლში Na, K  განსაზღვრა</t>
  </si>
  <si>
    <t>სისხლში კორტიზოლის განსაზღვრა</t>
  </si>
  <si>
    <t>სისხლში გლუკოზის განსაზღვრა</t>
  </si>
  <si>
    <t>კონსულტაცია</t>
  </si>
  <si>
    <t>ალსტრიომის სინდრომი</t>
  </si>
  <si>
    <t>ბარტერის სინდრომი</t>
  </si>
  <si>
    <t>შარდის ს. ანალიზი</t>
  </si>
  <si>
    <t>სისხლში Na-ის განსაზღვრა</t>
  </si>
  <si>
    <t>სისხლში  K-ის განსაზღვრა</t>
  </si>
  <si>
    <t>სისხლში Cl-ის განსაზღვრა</t>
  </si>
  <si>
    <t>მჟავ-ტუტოვანი ბალანსის განსაზღვრა</t>
  </si>
  <si>
    <t>ბეხჩეტის სინდრომი</t>
  </si>
  <si>
    <t>რენტგენოგრაფია</t>
  </si>
  <si>
    <t>ბიოქ. ანალიზ. (ალტ, ასტ )</t>
  </si>
  <si>
    <t>საერთო ცილის განსაზღვრა სისხლში</t>
  </si>
  <si>
    <t>სონოგრაფია</t>
  </si>
  <si>
    <t>C რეაქტიული ცილის განსაზღვრა</t>
  </si>
  <si>
    <t>სისხლში კრეტინინის განსაზღვრა</t>
  </si>
  <si>
    <t xml:space="preserve">უიპლის დაავადება </t>
  </si>
  <si>
    <t>შარდში ბენედიქტის სინჯი</t>
  </si>
  <si>
    <t>გლურენის მიმართ ანტისხეულების განსაზღვრა</t>
  </si>
  <si>
    <t>მუცლის ღრუს ექოსკოპია</t>
  </si>
  <si>
    <t>გასტროსკოპია</t>
  </si>
  <si>
    <t>ნაწლავის ხაოს ბიოპტატის ციტოლოგიური კველვა</t>
  </si>
  <si>
    <t>ბილიარული ატრეზია</t>
  </si>
  <si>
    <t>კოაგულოგრამა</t>
  </si>
  <si>
    <t>საერთო ცილა და ცილის ფრაქციები</t>
  </si>
  <si>
    <t>ბიოქ. ანალიზ. (ალტ, ასტ, გგტ, ბილირუბინი, ტუტე ფოსფატაზა)</t>
  </si>
  <si>
    <t>განავლის მიკროსკოპია</t>
  </si>
  <si>
    <t>კრეატინინი, შარდოვანა</t>
  </si>
  <si>
    <t>რადიოლოგიური კვლევა</t>
  </si>
  <si>
    <t>ულტრასონოგრაფიული კვლევა დოპლერით</t>
  </si>
  <si>
    <t>ენდოსკოპიური კველვა (ეზოფაგოგასტროდუოდენოსკოპია)</t>
  </si>
  <si>
    <t>ღვიძლის ბიოფსია და ჰისტომორფოლოგიური კველვა</t>
  </si>
  <si>
    <t>სპეციალისტის კონსულტაცია</t>
  </si>
  <si>
    <t>კონის სინდრომი</t>
  </si>
  <si>
    <t>კრონკჰაიტ-კანადას დაავადება</t>
  </si>
  <si>
    <t>უშაქრო დიაბეტი</t>
  </si>
  <si>
    <t>სისხლის საერთო ანალიზი</t>
  </si>
  <si>
    <t>შარდის საერთო ანალიზი</t>
  </si>
  <si>
    <t>ზიმნიცკის სინჯი</t>
  </si>
  <si>
    <t>სხივ-მაჯის სახსრის რენტგენოგრაფია</t>
  </si>
  <si>
    <t>სისხლში  კორტიზოლის განსაზღვრა</t>
  </si>
  <si>
    <t>TSH -თირეოტროპული ჰორმონის გ-რა სისხლში</t>
  </si>
  <si>
    <t>გლუკოზა-6-ფოსფატდეჰიდროგენაზას დეფიციტი      (0-2 თვე, 2 თვ-18 წ)</t>
  </si>
  <si>
    <t>რეტიკულოციტების განსაზღვრა სისხლში</t>
  </si>
  <si>
    <t>მორფოერითროგრამა</t>
  </si>
  <si>
    <t xml:space="preserve">შარდის ს. ანალიზი </t>
  </si>
  <si>
    <t>განავლის ს. ანალიზი (სტერკობილინის შემცველობის განსაზღვრით)</t>
  </si>
  <si>
    <t xml:space="preserve">ბილირუბინისა და მისი ფრაქციების განსაზღვრა სისხლის შრატში </t>
  </si>
  <si>
    <t>ჰაპტოგლობინის განსაზღვრა სისხლის შრატში</t>
  </si>
  <si>
    <t>პაციენტის და მისი დედის სისხლში გლუკოზა-6-ფოსფატდეჰიდროგენაზას  განსაზღვრა</t>
  </si>
  <si>
    <t>ძვლის ტვინის ასპირატის მორფოლოგიური შესწავლა</t>
  </si>
  <si>
    <t>შრატის რკინის განსაზღვრა</t>
  </si>
  <si>
    <t>სისხლში თავისუფალი ჰემოგლობინის განსაზღვრა</t>
  </si>
  <si>
    <t xml:space="preserve">ჰემოქრომატოზი </t>
  </si>
  <si>
    <t>ინსულინომა</t>
  </si>
  <si>
    <t>ლაიმის დაავადება</t>
  </si>
  <si>
    <t>სისხლში IgM  განსაზღვრა (borrelia burgdorfer)</t>
  </si>
  <si>
    <t>სისხლში  G-ს განსაზღვრა (borrelia burgdorfer)</t>
  </si>
  <si>
    <t>ფენილკეტონურია</t>
  </si>
  <si>
    <t>ჰომოცისტინურია</t>
  </si>
  <si>
    <t>ჰომოცისტეინის გ-რა შარდში</t>
  </si>
  <si>
    <t>ელექტროენცეფალოგრაფია</t>
  </si>
  <si>
    <t>ფეოქრომოციტომა</t>
  </si>
  <si>
    <t>ვილმსის სიმსივნე</t>
  </si>
  <si>
    <t>ვულგარული იქტიოზი</t>
  </si>
  <si>
    <t>სისხლის ბაქტერიოლოგიური კველვა</t>
  </si>
  <si>
    <t>ჰიპოფიზარული ნანიზმი</t>
  </si>
  <si>
    <t>ჰიპოფიზარული ღერძის სხვა ჰორმონული კვლევები (პროლაქტინი, კორტიზოლი, აკტჰ, სასქესო ჰორმონები)</t>
  </si>
  <si>
    <t>კონსულტაცია (ფიზიკალური გასინჯვა, წონა, სიმაღლე, პუბერტატის სტადია სიმაღლის და წონის SDS)</t>
  </si>
  <si>
    <t>მარცხენა ხელის მტევნის რენტგენი</t>
  </si>
  <si>
    <t>კორტიზოლის გ-რაქ 24 სთ შარდში</t>
  </si>
  <si>
    <r>
      <rPr>
        <sz val="8"/>
        <color theme="1"/>
        <rFont val="AcadNusx"/>
      </rPr>
      <t>ზრდის ფაქტორების კვლევა</t>
    </r>
    <r>
      <rPr>
        <b/>
        <sz val="8"/>
        <color theme="1"/>
        <rFont val="AcadNusx"/>
      </rPr>
      <t xml:space="preserve"> </t>
    </r>
    <r>
      <rPr>
        <b/>
        <sz val="8"/>
        <color theme="1"/>
        <rFont val="Calibri"/>
        <family val="2"/>
        <scheme val="minor"/>
      </rPr>
      <t>(</t>
    </r>
    <r>
      <rPr>
        <b/>
        <sz val="8"/>
        <color theme="1"/>
        <rFont val="Times New Roman"/>
        <family val="1"/>
      </rPr>
      <t>IGF-1</t>
    </r>
    <r>
      <rPr>
        <sz val="8"/>
        <color theme="1"/>
        <rFont val="Times New Roman"/>
        <family val="1"/>
      </rPr>
      <t>, IGFBP3</t>
    </r>
    <r>
      <rPr>
        <sz val="8"/>
        <color theme="1"/>
        <rFont val="Calibri"/>
        <family val="2"/>
        <scheme val="minor"/>
      </rPr>
      <t>)</t>
    </r>
  </si>
  <si>
    <t>მემკვიდრული ჰიპოგამაგლობულინემია (ბრუტონის დაავადება)</t>
  </si>
  <si>
    <t>განავლის საერთო ანალიზი</t>
  </si>
  <si>
    <t>სისხლში IgG-ს განსაზღვრა</t>
  </si>
  <si>
    <t>ელექტროენცეფალოგრამა</t>
  </si>
  <si>
    <t>ნეიროსონოსკოპია</t>
  </si>
  <si>
    <t>პერტესის დაავადება</t>
  </si>
  <si>
    <t>მენჯ-ბარძაყის სახსრების რენტგენოგრაფია</t>
  </si>
  <si>
    <t>დენსიტომეტრია</t>
  </si>
  <si>
    <t>მუკოვისციდოზი</t>
  </si>
  <si>
    <t>სისხლში Na,K -ის განსაზღვრა</t>
  </si>
  <si>
    <t>სისხლში   -ის განსაზღვრა</t>
  </si>
  <si>
    <t>ხახის ნაცხის/ნახველის ბაქტერიოლოგია</t>
  </si>
  <si>
    <t>გულმკერდის რენტგენოგრაფია</t>
  </si>
  <si>
    <t>ტერნერის სინდრომი</t>
  </si>
  <si>
    <t>გლუკოზის დონის განსაზღვრა სისხლში</t>
  </si>
  <si>
    <r>
      <t>ღვიძლის ფუნქციური სინჯები (</t>
    </r>
    <r>
      <rPr>
        <b/>
        <i/>
        <sz val="8"/>
        <color theme="1"/>
        <rFont val="Times New Roman"/>
        <family val="1"/>
      </rPr>
      <t>ALT, AST)</t>
    </r>
  </si>
  <si>
    <t>fT4- თავისუფალი ტიროქსინის გ-რა სისხლში</t>
  </si>
  <si>
    <t>2014 წელს დამატებული ნოზოლოგიები</t>
  </si>
  <si>
    <t>იდიოპათიური თრომბოციტოპენიური პურპურა</t>
  </si>
  <si>
    <t>სპეციალისტების კონსულტაცია</t>
  </si>
  <si>
    <t>საჭმლის მომნელებელი სისტემის ულტრაბგერითი კვლევა</t>
  </si>
  <si>
    <t>ძვლის ტვინის ციტომორფოლოგიური კვლევა</t>
  </si>
  <si>
    <t>ბულოზური ეპიდერმოლიზი</t>
  </si>
  <si>
    <t>კანის ბაქტერიოლოგიური კვლევა</t>
  </si>
  <si>
    <t>მტევნის რენდგენოლოგიური კვლევა</t>
  </si>
  <si>
    <t>ტერფის რენდგენოლოგიური კვლევა</t>
  </si>
  <si>
    <t>გლუტენური ენტეროპათია</t>
  </si>
  <si>
    <t>ბენედიქტის ტესტი</t>
  </si>
  <si>
    <t>გლუკოზის რაოდენობრივი სისხლში</t>
  </si>
  <si>
    <t>გლუტენის მიმართ A და G ანტისხეულების განსაძღვრა</t>
  </si>
  <si>
    <t>დრავეს სინდრომი</t>
  </si>
  <si>
    <t>ხანგრძლივი ვიდეო ენცეფალოგრამა</t>
  </si>
  <si>
    <t>ხერხემლის მალების რენდგენოგრაფია ორ პროექციაში</t>
  </si>
  <si>
    <t>გულმკეერდის რენდგენოგრაფია</t>
  </si>
  <si>
    <t>მუკოპოლისაქარიდოზი  I  და  II ტიპი</t>
  </si>
  <si>
    <t>მჟავე მულოპოლისაქარიდების განსაზღვრა შარდში</t>
  </si>
  <si>
    <t>ხახის ნაცხის ბაქტეროლოგია</t>
  </si>
  <si>
    <t>საჭმლის მომნელებელი სისტემის ექოსკოპიური კვლევა</t>
  </si>
  <si>
    <t>მენჯბარძაყის  რენდგენოგრამა</t>
  </si>
  <si>
    <t>გულის ექოსკოპიური კვლევა</t>
  </si>
  <si>
    <t>ანტიფოსფოლიპიდური კარდიოლიპიდები</t>
  </si>
  <si>
    <t>ANA</t>
  </si>
  <si>
    <t>ANCA</t>
  </si>
  <si>
    <t>TSH</t>
  </si>
  <si>
    <t>FT4</t>
  </si>
  <si>
    <t>კრეატინინი,შარდოვანა</t>
  </si>
  <si>
    <t>კრეატინფოსფოკინაზა</t>
  </si>
  <si>
    <t>ელექტრონეიროგრაფია</t>
  </si>
  <si>
    <t>სპეციალისტების კონსულტაციები</t>
  </si>
  <si>
    <t>სულ</t>
  </si>
  <si>
    <t>2018 წელს დამატებული</t>
  </si>
  <si>
    <t>ფოსფორის მეტაბოლიზმის დარღვევბი</t>
  </si>
  <si>
    <t>სისხლში კალციუმის ფოსფორის, ტუტე ფოსფატაზას განსაზღვრა</t>
  </si>
  <si>
    <t>პარათჰორმონის განსაზღვრა</t>
  </si>
  <si>
    <t>შარდში კალციუმი.კრეატინინის განსაზღვრა</t>
  </si>
  <si>
    <t>შარდში ფოსფორის რეაბსორბციის განსაზღვრა</t>
  </si>
  <si>
    <t>საშრდე სისტემის ექოსკოპია</t>
  </si>
  <si>
    <r>
      <t>განშტოებულჯაჭვიანი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ამინომჟავებისა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და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მეტაბოლიზმის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სხვა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დარღვევები</t>
    </r>
    <r>
      <rPr>
        <b/>
        <sz val="11"/>
        <color rgb="FF000000"/>
        <rFont val="Calibri"/>
        <family val="2"/>
        <scheme val="minor"/>
      </rPr>
      <t xml:space="preserve"> (</t>
    </r>
    <r>
      <rPr>
        <b/>
        <sz val="11"/>
        <color rgb="FF000000"/>
        <rFont val="Sylfaen"/>
        <family val="1"/>
      </rPr>
      <t>პროპიონული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აციდემია</t>
    </r>
    <r>
      <rPr>
        <b/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Sylfaen"/>
        <family val="1"/>
      </rPr>
      <t>იზოვალერილ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აციდურია</t>
    </r>
    <r>
      <rPr>
        <b/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Sylfaen"/>
        <family val="1"/>
      </rPr>
      <t>მეთილმალონის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აციდურია</t>
    </r>
    <r>
      <rPr>
        <b/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Sylfaen"/>
        <family val="1"/>
      </rPr>
      <t>ნეკერჩხლის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სიროფის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შარდის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დაავადება</t>
    </r>
    <r>
      <rPr>
        <b/>
        <sz val="11"/>
        <color rgb="FF000000"/>
        <rFont val="Calibri"/>
        <family val="2"/>
        <scheme val="minor"/>
      </rPr>
      <t xml:space="preserve"> )</t>
    </r>
  </si>
  <si>
    <t xml:space="preserve">სისხლის საერთო ანალიზი </t>
  </si>
  <si>
    <t xml:space="preserve">სისხლში ამიაკის განსაზღვრა </t>
  </si>
  <si>
    <t>სისხლში ლაქტატის განსაზღვრა</t>
  </si>
  <si>
    <t>სისხლში მჟავა-ტუტოვანი წონასწორობისა და ელექტროლიტების განსაზღვრა</t>
  </si>
  <si>
    <t xml:space="preserve">სისხლში გლუკოზის განსაზღვრა </t>
  </si>
  <si>
    <t xml:space="preserve">შარდის საერთო ანალიზი </t>
  </si>
  <si>
    <t>შარდში მეთილმალონის განსაზღვრა</t>
  </si>
  <si>
    <t>ულტრაბგერითი გამოკვლევა (მუცლის ღრუ, თირკმელები)</t>
  </si>
  <si>
    <t>ელექტროკარდიოგრაფია</t>
  </si>
  <si>
    <t xml:space="preserve">ელექტროენცეფალოგრაფია </t>
  </si>
  <si>
    <t xml:space="preserve">ღვიძლის ფუნქციური სინჯები </t>
  </si>
  <si>
    <t>თირკმლის ფუნცქიური სინჯები</t>
  </si>
  <si>
    <t>პროფილური სპეციალისტების კონსულტაცია</t>
  </si>
  <si>
    <r>
      <t>გლიკოპროტეინების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Sylfaen"/>
        <family val="1"/>
      </rPr>
      <t>მეტაბოლიზმის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Sylfaen"/>
        <family val="1"/>
      </rPr>
      <t>სხვა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Sylfaen"/>
        <family val="1"/>
      </rPr>
      <t>დარღვევები</t>
    </r>
  </si>
  <si>
    <r>
      <t>სისხლის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საერთო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ანალიზი</t>
    </r>
  </si>
  <si>
    <r>
      <t>შარდის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საერთო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ანალიზი</t>
    </r>
  </si>
  <si>
    <r>
      <t xml:space="preserve">TSH, FT4, FT3, </t>
    </r>
    <r>
      <rPr>
        <sz val="10"/>
        <color rgb="FF000000"/>
        <rFont val="Sylfaen"/>
        <family val="1"/>
      </rPr>
      <t>თირეოგლობულინის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განსაზღვრა</t>
    </r>
  </si>
  <si>
    <r>
      <t>პროტეინი</t>
    </r>
    <r>
      <rPr>
        <sz val="10"/>
        <color rgb="FF000000"/>
        <rFont val="Calibri"/>
        <family val="2"/>
        <scheme val="minor"/>
      </rPr>
      <t xml:space="preserve"> C, </t>
    </r>
    <r>
      <rPr>
        <sz val="10"/>
        <color rgb="FF000000"/>
        <rFont val="Sylfaen"/>
        <family val="1"/>
      </rPr>
      <t>პროტეინი</t>
    </r>
    <r>
      <rPr>
        <sz val="10"/>
        <color rgb="FF000000"/>
        <rFont val="Calibri"/>
        <family val="2"/>
        <scheme val="minor"/>
      </rPr>
      <t xml:space="preserve"> S,</t>
    </r>
    <r>
      <rPr>
        <sz val="10"/>
        <color rgb="FF000000"/>
        <rFont val="Sylfaen"/>
        <family val="1"/>
      </rPr>
      <t>ანტითრომბინი</t>
    </r>
    <r>
      <rPr>
        <sz val="10"/>
        <color rgb="FF000000"/>
        <rFont val="Calibri"/>
        <family val="2"/>
        <scheme val="minor"/>
      </rPr>
      <t xml:space="preserve"> III, IX </t>
    </r>
    <r>
      <rPr>
        <sz val="10"/>
        <color rgb="FF000000"/>
        <rFont val="Sylfaen"/>
        <family val="1"/>
      </rPr>
      <t>ფაქტორი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კოაგულოგრამა</t>
    </r>
    <r>
      <rPr>
        <sz val="10"/>
        <color rgb="FF000000"/>
        <rFont val="Calibri"/>
        <family val="2"/>
        <scheme val="minor"/>
      </rPr>
      <t>.</t>
    </r>
  </si>
  <si>
    <r>
      <t>ღვიძლის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ფუნქციური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ტესტები</t>
    </r>
    <r>
      <rPr>
        <sz val="10"/>
        <color rgb="FF000000"/>
        <rFont val="Calibri"/>
        <family val="2"/>
        <scheme val="minor"/>
      </rPr>
      <t xml:space="preserve">: </t>
    </r>
    <r>
      <rPr>
        <sz val="10"/>
        <color rgb="FF000000"/>
        <rFont val="Sylfaen"/>
        <family val="1"/>
      </rPr>
      <t>ალანინამინოტრანსფერაზა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ასპარტატამინოტრანსფერაზა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გამაგლუტამინტრანსფერაზა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ტუტეფოსფატაზა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ალბუმინი</t>
    </r>
    <r>
      <rPr>
        <sz val="10"/>
        <color rgb="FF000000"/>
        <rFont val="Calibri"/>
        <family val="2"/>
        <scheme val="minor"/>
      </rPr>
      <t>.</t>
    </r>
  </si>
  <si>
    <r>
      <t>მუცლის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ღრუს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ულტრაბგერითი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გამოკვლევა</t>
    </r>
  </si>
  <si>
    <r>
      <t>თირკმლის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ულტრაბგერითი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გამოკვლევა</t>
    </r>
  </si>
  <si>
    <t>ელექტომიოგრაფია</t>
  </si>
  <si>
    <r>
      <t>პროფილურ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სპეციალისტთა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კონსულტაციები</t>
    </r>
  </si>
  <si>
    <t>2019 წელს დამატებული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</si>
</sst>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6100"/>
      <name val="Calibri"/>
      <family val="2"/>
      <scheme val="minor"/>
    </font>
    <font>
      <b/>
      <sz val="8"/>
      <color theme="1"/>
      <name val="Sylfaen"/>
      <family val="1"/>
      <charset val="204"/>
    </font>
    <font>
      <sz val="8"/>
      <color theme="1"/>
      <name val="AcadNusx"/>
    </font>
    <font>
      <b/>
      <sz val="8"/>
      <color theme="1"/>
      <name val="AcadNusx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0"/>
      <color rgb="FF000000"/>
      <name val="Sylfae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Sylfaen"/>
      <family val="1"/>
    </font>
    <font>
      <b/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/>
    <xf numFmtId="0" fontId="4" fillId="4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wrapText="1"/>
    </xf>
    <xf numFmtId="0" fontId="3" fillId="5" borderId="3" xfId="0" applyFont="1" applyFill="1" applyBorder="1"/>
    <xf numFmtId="0" fontId="4" fillId="5" borderId="9" xfId="0" applyFont="1" applyFill="1" applyBorder="1"/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4" fillId="0" borderId="12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4" xfId="0" applyFont="1" applyBorder="1"/>
    <xf numFmtId="0" fontId="3" fillId="0" borderId="1" xfId="0" applyFont="1" applyFill="1" applyBorder="1"/>
    <xf numFmtId="0" fontId="3" fillId="0" borderId="16" xfId="0" applyFont="1" applyBorder="1" applyAlignment="1">
      <alignment wrapText="1"/>
    </xf>
    <xf numFmtId="0" fontId="3" fillId="0" borderId="16" xfId="0" applyFont="1" applyFill="1" applyBorder="1"/>
    <xf numFmtId="0" fontId="3" fillId="0" borderId="16" xfId="0" applyFont="1" applyBorder="1"/>
    <xf numFmtId="0" fontId="4" fillId="0" borderId="17" xfId="0" applyFont="1" applyBorder="1"/>
    <xf numFmtId="0" fontId="4" fillId="5" borderId="3" xfId="0" applyFont="1" applyFill="1" applyBorder="1"/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wrapText="1"/>
    </xf>
    <xf numFmtId="0" fontId="3" fillId="6" borderId="6" xfId="0" applyFont="1" applyFill="1" applyBorder="1"/>
    <xf numFmtId="0" fontId="4" fillId="6" borderId="7" xfId="0" applyFont="1" applyFill="1" applyBorder="1"/>
    <xf numFmtId="0" fontId="7" fillId="7" borderId="11" xfId="0" applyFont="1" applyFill="1" applyBorder="1" applyAlignment="1">
      <alignment wrapText="1"/>
    </xf>
    <xf numFmtId="0" fontId="3" fillId="7" borderId="11" xfId="0" applyFont="1" applyFill="1" applyBorder="1"/>
    <xf numFmtId="0" fontId="4" fillId="7" borderId="12" xfId="0" applyFont="1" applyFill="1" applyBorder="1"/>
    <xf numFmtId="0" fontId="7" fillId="7" borderId="1" xfId="0" applyFont="1" applyFill="1" applyBorder="1" applyAlignment="1">
      <alignment wrapText="1"/>
    </xf>
    <xf numFmtId="0" fontId="3" fillId="7" borderId="1" xfId="0" applyFont="1" applyFill="1" applyBorder="1"/>
    <xf numFmtId="0" fontId="4" fillId="7" borderId="14" xfId="0" applyFont="1" applyFill="1" applyBorder="1"/>
    <xf numFmtId="0" fontId="7" fillId="5" borderId="3" xfId="0" applyFont="1" applyFill="1" applyBorder="1" applyAlignment="1">
      <alignment wrapText="1"/>
    </xf>
    <xf numFmtId="0" fontId="8" fillId="5" borderId="3" xfId="0" applyFont="1" applyFill="1" applyBorder="1"/>
    <xf numFmtId="0" fontId="8" fillId="5" borderId="9" xfId="0" applyFont="1" applyFill="1" applyBorder="1"/>
    <xf numFmtId="0" fontId="7" fillId="0" borderId="11" xfId="0" applyFont="1" applyFill="1" applyBorder="1" applyAlignment="1">
      <alignment wrapText="1"/>
    </xf>
    <xf numFmtId="0" fontId="3" fillId="0" borderId="11" xfId="0" applyFont="1" applyFill="1" applyBorder="1"/>
    <xf numFmtId="0" fontId="4" fillId="6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3" fillId="0" borderId="18" xfId="0" applyFont="1" applyFill="1" applyBorder="1"/>
    <xf numFmtId="0" fontId="7" fillId="0" borderId="0" xfId="0" applyFont="1" applyAlignment="1">
      <alignment wrapText="1"/>
    </xf>
    <xf numFmtId="0" fontId="3" fillId="6" borderId="1" xfId="0" applyFont="1" applyFill="1" applyBorder="1"/>
    <xf numFmtId="0" fontId="7" fillId="0" borderId="11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3" fillId="6" borderId="0" xfId="0" applyFont="1" applyFill="1"/>
    <xf numFmtId="0" fontId="7" fillId="7" borderId="16" xfId="0" applyFont="1" applyFill="1" applyBorder="1" applyAlignment="1">
      <alignment wrapText="1"/>
    </xf>
    <xf numFmtId="0" fontId="3" fillId="7" borderId="16" xfId="0" applyFont="1" applyFill="1" applyBorder="1"/>
    <xf numFmtId="0" fontId="4" fillId="7" borderId="17" xfId="0" applyFont="1" applyFill="1" applyBorder="1"/>
    <xf numFmtId="0" fontId="9" fillId="7" borderId="1" xfId="1" applyFont="1" applyFill="1" applyBorder="1"/>
    <xf numFmtId="0" fontId="7" fillId="7" borderId="19" xfId="0" applyFont="1" applyFill="1" applyBorder="1" applyAlignment="1">
      <alignment wrapText="1"/>
    </xf>
    <xf numFmtId="0" fontId="3" fillId="7" borderId="19" xfId="0" applyFont="1" applyFill="1" applyBorder="1"/>
    <xf numFmtId="0" fontId="3" fillId="7" borderId="18" xfId="0" applyFont="1" applyFill="1" applyBorder="1"/>
    <xf numFmtId="0" fontId="3" fillId="6" borderId="11" xfId="0" applyFont="1" applyFill="1" applyBorder="1"/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wrapText="1"/>
    </xf>
    <xf numFmtId="0" fontId="3" fillId="8" borderId="6" xfId="0" applyFont="1" applyFill="1" applyBorder="1"/>
    <xf numFmtId="0" fontId="4" fillId="8" borderId="7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/>
    <xf numFmtId="0" fontId="3" fillId="7" borderId="1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7" borderId="16" xfId="0" applyFont="1" applyFill="1" applyBorder="1" applyAlignment="1">
      <alignment wrapText="1"/>
    </xf>
    <xf numFmtId="0" fontId="3" fillId="7" borderId="6" xfId="0" applyFont="1" applyFill="1" applyBorder="1"/>
    <xf numFmtId="0" fontId="3" fillId="7" borderId="21" xfId="0" applyFont="1" applyFill="1" applyBorder="1"/>
    <xf numFmtId="0" fontId="4" fillId="7" borderId="22" xfId="0" applyFont="1" applyFill="1" applyBorder="1"/>
    <xf numFmtId="0" fontId="7" fillId="7" borderId="1" xfId="0" applyFont="1" applyFill="1" applyBorder="1"/>
    <xf numFmtId="0" fontId="3" fillId="7" borderId="0" xfId="0" applyFont="1" applyFill="1"/>
    <xf numFmtId="0" fontId="3" fillId="0" borderId="0" xfId="0" applyFont="1" applyAlignment="1">
      <alignment horizontal="center"/>
    </xf>
    <xf numFmtId="0" fontId="4" fillId="7" borderId="1" xfId="0" applyFont="1" applyFill="1" applyBorder="1"/>
    <xf numFmtId="0" fontId="4" fillId="7" borderId="8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3" fillId="0" borderId="21" xfId="0" applyFont="1" applyBorder="1"/>
    <xf numFmtId="0" fontId="20" fillId="0" borderId="1" xfId="0" applyFont="1" applyBorder="1" applyAlignment="1">
      <alignment wrapText="1"/>
    </xf>
    <xf numFmtId="0" fontId="4" fillId="0" borderId="1" xfId="0" applyFont="1" applyBorder="1"/>
    <xf numFmtId="0" fontId="3" fillId="0" borderId="3" xfId="0" applyFont="1" applyBorder="1"/>
    <xf numFmtId="0" fontId="1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9" borderId="18" xfId="0" applyFont="1" applyFill="1" applyBorder="1"/>
    <xf numFmtId="0" fontId="20" fillId="9" borderId="1" xfId="0" applyFont="1" applyFill="1" applyBorder="1" applyAlignment="1">
      <alignment wrapText="1"/>
    </xf>
    <xf numFmtId="0" fontId="3" fillId="9" borderId="1" xfId="0" applyFont="1" applyFill="1" applyBorder="1"/>
    <xf numFmtId="0" fontId="4" fillId="9" borderId="1" xfId="0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20" fillId="6" borderId="1" xfId="0" applyFont="1" applyFill="1" applyBorder="1" applyAlignment="1">
      <alignment wrapText="1"/>
    </xf>
    <xf numFmtId="0" fontId="18" fillId="0" borderId="2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8" fillId="6" borderId="1" xfId="0" applyFont="1" applyFill="1" applyBorder="1"/>
    <xf numFmtId="0" fontId="20" fillId="6" borderId="19" xfId="0" applyFont="1" applyFill="1" applyBorder="1" applyAlignment="1">
      <alignment wrapText="1"/>
    </xf>
    <xf numFmtId="0" fontId="3" fillId="0" borderId="19" xfId="0" applyFont="1" applyBorder="1"/>
    <xf numFmtId="0" fontId="3" fillId="9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4" fillId="0" borderId="0" xfId="0" applyFont="1" applyFill="1" applyBorder="1"/>
    <xf numFmtId="0" fontId="23" fillId="10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4" fillId="0" borderId="0" xfId="0" applyFont="1" applyBorder="1"/>
    <xf numFmtId="0" fontId="3" fillId="0" borderId="23" xfId="0" applyFont="1" applyBorder="1"/>
    <xf numFmtId="0" fontId="3" fillId="9" borderId="23" xfId="0" applyFont="1" applyFill="1" applyBorder="1"/>
    <xf numFmtId="0" fontId="3" fillId="0" borderId="0" xfId="0" applyFont="1" applyBorder="1"/>
    <xf numFmtId="0" fontId="21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5" fillId="10" borderId="2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M261"/>
  <sheetViews>
    <sheetView tabSelected="1" topLeftCell="A7" workbookViewId="0">
      <selection activeCell="G160" sqref="G160"/>
    </sheetView>
  </sheetViews>
  <sheetFormatPr defaultRowHeight="12.75" x14ac:dyDescent="0.2"/>
  <cols>
    <col min="1" max="3" width="9.140625" style="1"/>
    <col min="4" max="4" width="47.28515625" style="1" customWidth="1"/>
    <col min="5" max="5" width="8.5703125" style="1" customWidth="1"/>
    <col min="6" max="6" width="39.7109375" style="2" customWidth="1"/>
    <col min="7" max="7" width="18.5703125" style="1" customWidth="1"/>
    <col min="8" max="8" width="18.140625" style="1" hidden="1" customWidth="1"/>
    <col min="9" max="9" width="17" style="1" customWidth="1"/>
    <col min="10" max="10" width="9.140625" style="1" customWidth="1"/>
    <col min="11" max="11" width="6.42578125" style="3" customWidth="1"/>
    <col min="12" max="16384" width="9.140625" style="1"/>
  </cols>
  <sheetData>
    <row r="1" spans="4:11" hidden="1" x14ac:dyDescent="0.2"/>
    <row r="2" spans="4:11" x14ac:dyDescent="0.2">
      <c r="D2" s="157" t="s">
        <v>0</v>
      </c>
      <c r="E2" s="157"/>
      <c r="F2" s="157"/>
      <c r="G2" s="157"/>
      <c r="H2" s="157"/>
      <c r="I2" s="157"/>
      <c r="J2" s="157"/>
      <c r="K2" s="157"/>
    </row>
    <row r="3" spans="4:11" x14ac:dyDescent="0.2">
      <c r="D3" s="4"/>
      <c r="E3" s="4"/>
      <c r="F3" s="4"/>
      <c r="G3" s="4"/>
      <c r="H3" s="4"/>
      <c r="I3" s="4"/>
      <c r="J3" s="4"/>
      <c r="K3" s="4"/>
    </row>
    <row r="4" spans="4:11" ht="18.75" x14ac:dyDescent="0.3">
      <c r="D4" s="5" t="s">
        <v>1</v>
      </c>
      <c r="E4" s="4"/>
      <c r="F4" s="4"/>
      <c r="G4" s="4"/>
      <c r="H4" s="4"/>
      <c r="I4" s="4"/>
      <c r="J4" s="4"/>
      <c r="K4" s="4"/>
    </row>
    <row r="5" spans="4:11" ht="6.75" customHeight="1" x14ac:dyDescent="0.2"/>
    <row r="6" spans="4:11" ht="25.5" x14ac:dyDescent="0.2">
      <c r="D6" s="6" t="s">
        <v>2</v>
      </c>
      <c r="E6" s="6" t="s">
        <v>3</v>
      </c>
      <c r="F6" s="7" t="s">
        <v>4</v>
      </c>
      <c r="G6" s="158" t="s">
        <v>5</v>
      </c>
      <c r="H6" s="158"/>
      <c r="I6" s="7" t="s">
        <v>6</v>
      </c>
      <c r="J6" s="6"/>
      <c r="K6" s="6"/>
    </row>
    <row r="7" spans="4:11" s="12" customFormat="1" ht="13.5" thickBot="1" x14ac:dyDescent="0.25">
      <c r="D7" s="8"/>
      <c r="E7" s="9"/>
      <c r="F7" s="10"/>
      <c r="G7" s="9"/>
      <c r="H7" s="9"/>
      <c r="I7" s="10"/>
      <c r="J7" s="9"/>
      <c r="K7" s="11"/>
    </row>
    <row r="8" spans="4:11" ht="15" x14ac:dyDescent="0.2">
      <c r="D8" s="13" t="s">
        <v>7</v>
      </c>
      <c r="E8" s="14">
        <v>1</v>
      </c>
      <c r="F8" s="15"/>
      <c r="G8" s="16"/>
      <c r="H8" s="16"/>
      <c r="I8" s="16"/>
      <c r="J8" s="16"/>
      <c r="K8" s="17"/>
    </row>
    <row r="9" spans="4:11" ht="15.75" thickBot="1" x14ac:dyDescent="0.25">
      <c r="D9" s="18"/>
      <c r="E9" s="19"/>
      <c r="F9" s="20"/>
      <c r="G9" s="21"/>
      <c r="H9" s="21"/>
      <c r="I9" s="21"/>
      <c r="J9" s="21"/>
      <c r="K9" s="22">
        <v>0</v>
      </c>
    </row>
    <row r="10" spans="4:11" ht="13.5" thickBot="1" x14ac:dyDescent="0.25">
      <c r="D10" s="136" t="s">
        <v>8</v>
      </c>
      <c r="E10" s="159">
        <v>0</v>
      </c>
      <c r="F10" s="23" t="s">
        <v>9</v>
      </c>
      <c r="G10" s="24">
        <v>2</v>
      </c>
      <c r="H10" s="24">
        <v>2</v>
      </c>
      <c r="I10" s="24">
        <v>6</v>
      </c>
      <c r="J10" s="24">
        <f>I10*G10</f>
        <v>12</v>
      </c>
      <c r="K10" s="25"/>
    </row>
    <row r="11" spans="4:11" ht="13.5" thickBot="1" x14ac:dyDescent="0.25">
      <c r="D11" s="137"/>
      <c r="E11" s="160"/>
      <c r="F11" s="26" t="s">
        <v>10</v>
      </c>
      <c r="G11" s="27">
        <v>2</v>
      </c>
      <c r="H11" s="27">
        <v>2</v>
      </c>
      <c r="I11" s="27">
        <v>12</v>
      </c>
      <c r="J11" s="24">
        <f>I11*G11</f>
        <v>24</v>
      </c>
      <c r="K11" s="28"/>
    </row>
    <row r="12" spans="4:11" ht="13.5" thickBot="1" x14ac:dyDescent="0.25">
      <c r="D12" s="137"/>
      <c r="E12" s="160"/>
      <c r="F12" s="26" t="s">
        <v>11</v>
      </c>
      <c r="G12" s="27">
        <v>2</v>
      </c>
      <c r="H12" s="27">
        <v>2</v>
      </c>
      <c r="I12" s="27">
        <v>23</v>
      </c>
      <c r="J12" s="24">
        <f>I12*G12</f>
        <v>46</v>
      </c>
      <c r="K12" s="28"/>
    </row>
    <row r="13" spans="4:11" ht="13.5" thickBot="1" x14ac:dyDescent="0.25">
      <c r="D13" s="137"/>
      <c r="E13" s="160"/>
      <c r="F13" s="26" t="s">
        <v>12</v>
      </c>
      <c r="G13" s="29">
        <v>2</v>
      </c>
      <c r="H13" s="29">
        <v>2</v>
      </c>
      <c r="I13" s="27">
        <v>5</v>
      </c>
      <c r="J13" s="24">
        <f>I13*G13</f>
        <v>10</v>
      </c>
      <c r="K13" s="28"/>
    </row>
    <row r="14" spans="4:11" ht="13.5" thickBot="1" x14ac:dyDescent="0.25">
      <c r="D14" s="138"/>
      <c r="E14" s="161"/>
      <c r="F14" s="30" t="s">
        <v>13</v>
      </c>
      <c r="G14" s="31">
        <v>2</v>
      </c>
      <c r="H14" s="31">
        <v>2</v>
      </c>
      <c r="I14" s="32">
        <v>10</v>
      </c>
      <c r="J14" s="24">
        <f>I14*G14</f>
        <v>20</v>
      </c>
      <c r="K14" s="33"/>
    </row>
    <row r="15" spans="4:11" ht="15.75" thickBot="1" x14ac:dyDescent="0.25">
      <c r="D15" s="18"/>
      <c r="E15" s="19"/>
      <c r="F15" s="20"/>
      <c r="G15" s="21">
        <v>112</v>
      </c>
      <c r="H15" s="21"/>
      <c r="I15" s="21"/>
      <c r="J15" s="34">
        <f>SUM(J10:J14)</f>
        <v>112</v>
      </c>
      <c r="K15" s="22">
        <f>J15*E10</f>
        <v>0</v>
      </c>
    </row>
    <row r="16" spans="4:11" ht="15" x14ac:dyDescent="0.2">
      <c r="D16" s="35" t="s">
        <v>14</v>
      </c>
      <c r="E16" s="36">
        <v>0</v>
      </c>
      <c r="F16" s="37"/>
      <c r="G16" s="38"/>
      <c r="H16" s="38"/>
      <c r="I16" s="38"/>
      <c r="J16" s="38"/>
      <c r="K16" s="39"/>
    </row>
    <row r="17" spans="4:11" ht="15.75" thickBot="1" x14ac:dyDescent="0.25">
      <c r="D17" s="18"/>
      <c r="E17" s="19"/>
      <c r="F17" s="20"/>
      <c r="G17" s="21"/>
      <c r="H17" s="21"/>
      <c r="I17" s="21"/>
      <c r="J17" s="21"/>
      <c r="K17" s="22">
        <v>0</v>
      </c>
    </row>
    <row r="18" spans="4:11" ht="30" customHeight="1" thickBot="1" x14ac:dyDescent="0.25">
      <c r="D18" s="162" t="s">
        <v>15</v>
      </c>
      <c r="E18" s="139">
        <v>0</v>
      </c>
      <c r="F18" s="23" t="s">
        <v>9</v>
      </c>
      <c r="G18" s="24">
        <v>4</v>
      </c>
      <c r="H18" s="24">
        <v>4</v>
      </c>
      <c r="I18" s="24">
        <v>6</v>
      </c>
      <c r="J18" s="24">
        <f t="shared" ref="J18:J24" si="0">I18*G18</f>
        <v>24</v>
      </c>
      <c r="K18" s="25"/>
    </row>
    <row r="19" spans="4:11" ht="30" customHeight="1" thickBot="1" x14ac:dyDescent="0.25">
      <c r="D19" s="163"/>
      <c r="E19" s="140"/>
      <c r="F19" s="26" t="s">
        <v>16</v>
      </c>
      <c r="G19" s="27">
        <v>4</v>
      </c>
      <c r="H19" s="27">
        <v>4</v>
      </c>
      <c r="I19" s="27">
        <v>6</v>
      </c>
      <c r="J19" s="24">
        <f t="shared" si="0"/>
        <v>24</v>
      </c>
      <c r="K19" s="28"/>
    </row>
    <row r="20" spans="4:11" ht="30" customHeight="1" thickBot="1" x14ac:dyDescent="0.25">
      <c r="D20" s="163"/>
      <c r="E20" s="140"/>
      <c r="F20" s="26" t="s">
        <v>17</v>
      </c>
      <c r="G20" s="27">
        <v>6</v>
      </c>
      <c r="H20" s="27">
        <v>12</v>
      </c>
      <c r="I20" s="27">
        <v>6</v>
      </c>
      <c r="J20" s="24">
        <f t="shared" si="0"/>
        <v>36</v>
      </c>
      <c r="K20" s="28"/>
    </row>
    <row r="21" spans="4:11" ht="30" customHeight="1" thickBot="1" x14ac:dyDescent="0.25">
      <c r="D21" s="163"/>
      <c r="E21" s="140"/>
      <c r="F21" s="26" t="s">
        <v>18</v>
      </c>
      <c r="G21" s="27">
        <v>6</v>
      </c>
      <c r="H21" s="27">
        <v>12</v>
      </c>
      <c r="I21" s="27">
        <v>6</v>
      </c>
      <c r="J21" s="24">
        <f t="shared" si="0"/>
        <v>36</v>
      </c>
      <c r="K21" s="28"/>
    </row>
    <row r="22" spans="4:11" ht="30" customHeight="1" thickBot="1" x14ac:dyDescent="0.25">
      <c r="D22" s="163"/>
      <c r="E22" s="140"/>
      <c r="F22" s="26" t="s">
        <v>19</v>
      </c>
      <c r="G22" s="27">
        <v>6</v>
      </c>
      <c r="H22" s="27">
        <v>12</v>
      </c>
      <c r="I22" s="27">
        <v>6</v>
      </c>
      <c r="J22" s="24">
        <f t="shared" si="0"/>
        <v>36</v>
      </c>
      <c r="K22" s="28"/>
    </row>
    <row r="23" spans="4:11" ht="30" customHeight="1" thickBot="1" x14ac:dyDescent="0.25">
      <c r="D23" s="163"/>
      <c r="E23" s="140"/>
      <c r="F23" s="26" t="s">
        <v>20</v>
      </c>
      <c r="G23" s="27">
        <v>6</v>
      </c>
      <c r="H23" s="27">
        <v>4</v>
      </c>
      <c r="I23" s="27">
        <v>6</v>
      </c>
      <c r="J23" s="24">
        <f t="shared" si="0"/>
        <v>36</v>
      </c>
      <c r="K23" s="28"/>
    </row>
    <row r="24" spans="4:11" ht="30" customHeight="1" x14ac:dyDescent="0.2">
      <c r="D24" s="163"/>
      <c r="E24" s="140"/>
      <c r="F24" s="26" t="s">
        <v>13</v>
      </c>
      <c r="G24" s="27">
        <v>12</v>
      </c>
      <c r="H24" s="27">
        <v>12</v>
      </c>
      <c r="I24" s="27">
        <v>10</v>
      </c>
      <c r="J24" s="24">
        <f t="shared" si="0"/>
        <v>120</v>
      </c>
      <c r="K24" s="28"/>
    </row>
    <row r="25" spans="4:11" ht="15.75" thickBot="1" x14ac:dyDescent="0.25">
      <c r="D25" s="18"/>
      <c r="E25" s="19"/>
      <c r="F25" s="20"/>
      <c r="G25" s="21">
        <v>192</v>
      </c>
      <c r="H25" s="21"/>
      <c r="I25" s="21"/>
      <c r="J25" s="34">
        <f>SUM(J22:J24)</f>
        <v>192</v>
      </c>
      <c r="K25" s="22">
        <f>J25*E18</f>
        <v>0</v>
      </c>
    </row>
    <row r="26" spans="4:11" s="12" customFormat="1" ht="22.5" customHeight="1" thickBot="1" x14ac:dyDescent="0.25">
      <c r="D26" s="143" t="s">
        <v>21</v>
      </c>
      <c r="E26" s="134">
        <v>1</v>
      </c>
      <c r="F26" s="40" t="s">
        <v>9</v>
      </c>
      <c r="G26" s="41">
        <v>2</v>
      </c>
      <c r="H26" s="41">
        <v>8</v>
      </c>
      <c r="I26" s="41">
        <v>6</v>
      </c>
      <c r="J26" s="41">
        <f t="shared" ref="J26:J34" si="1">I26*G26</f>
        <v>12</v>
      </c>
      <c r="K26" s="42"/>
    </row>
    <row r="27" spans="4:11" s="12" customFormat="1" ht="13.5" thickBot="1" x14ac:dyDescent="0.25">
      <c r="D27" s="144"/>
      <c r="E27" s="135"/>
      <c r="F27" s="43" t="s">
        <v>16</v>
      </c>
      <c r="G27" s="44">
        <v>1</v>
      </c>
      <c r="H27" s="44">
        <v>4</v>
      </c>
      <c r="I27" s="44">
        <v>6</v>
      </c>
      <c r="J27" s="41">
        <f t="shared" si="1"/>
        <v>6</v>
      </c>
      <c r="K27" s="45"/>
    </row>
    <row r="28" spans="4:11" s="12" customFormat="1" ht="13.5" thickBot="1" x14ac:dyDescent="0.25">
      <c r="D28" s="144"/>
      <c r="E28" s="135"/>
      <c r="F28" s="43" t="s">
        <v>22</v>
      </c>
      <c r="G28" s="44">
        <v>2</v>
      </c>
      <c r="H28" s="44">
        <v>2</v>
      </c>
      <c r="I28" s="44">
        <v>15</v>
      </c>
      <c r="J28" s="41">
        <f t="shared" si="1"/>
        <v>30</v>
      </c>
      <c r="K28" s="45"/>
    </row>
    <row r="29" spans="4:11" s="12" customFormat="1" ht="25.5" customHeight="1" thickBot="1" x14ac:dyDescent="0.25">
      <c r="D29" s="144"/>
      <c r="E29" s="135"/>
      <c r="F29" s="43" t="s">
        <v>23</v>
      </c>
      <c r="G29" s="44">
        <v>4</v>
      </c>
      <c r="H29" s="44">
        <v>8</v>
      </c>
      <c r="I29" s="44">
        <v>12</v>
      </c>
      <c r="J29" s="41">
        <f t="shared" si="1"/>
        <v>48</v>
      </c>
      <c r="K29" s="45"/>
    </row>
    <row r="30" spans="4:11" s="12" customFormat="1" ht="24.75" customHeight="1" thickBot="1" x14ac:dyDescent="0.25">
      <c r="D30" s="144"/>
      <c r="E30" s="135"/>
      <c r="F30" s="43" t="s">
        <v>24</v>
      </c>
      <c r="G30" s="44">
        <v>4</v>
      </c>
      <c r="H30" s="44">
        <v>8</v>
      </c>
      <c r="I30" s="44">
        <v>6</v>
      </c>
      <c r="J30" s="41">
        <f t="shared" si="1"/>
        <v>24</v>
      </c>
      <c r="K30" s="45"/>
    </row>
    <row r="31" spans="4:11" s="12" customFormat="1" ht="13.5" thickBot="1" x14ac:dyDescent="0.25">
      <c r="D31" s="144"/>
      <c r="E31" s="135"/>
      <c r="F31" s="43" t="s">
        <v>25</v>
      </c>
      <c r="G31" s="44">
        <v>4</v>
      </c>
      <c r="H31" s="44">
        <v>4</v>
      </c>
      <c r="I31" s="44">
        <v>25</v>
      </c>
      <c r="J31" s="41">
        <f t="shared" si="1"/>
        <v>100</v>
      </c>
      <c r="K31" s="45"/>
    </row>
    <row r="32" spans="4:11" s="12" customFormat="1" ht="22.5" customHeight="1" thickBot="1" x14ac:dyDescent="0.25">
      <c r="D32" s="144"/>
      <c r="E32" s="135"/>
      <c r="F32" s="43" t="s">
        <v>26</v>
      </c>
      <c r="G32" s="44">
        <v>4</v>
      </c>
      <c r="H32" s="44">
        <v>4</v>
      </c>
      <c r="I32" s="44">
        <v>7</v>
      </c>
      <c r="J32" s="41">
        <f t="shared" si="1"/>
        <v>28</v>
      </c>
      <c r="K32" s="45"/>
    </row>
    <row r="33" spans="4:11" s="12" customFormat="1" ht="24.75" customHeight="1" thickBot="1" x14ac:dyDescent="0.25">
      <c r="D33" s="144"/>
      <c r="E33" s="135"/>
      <c r="F33" s="43" t="s">
        <v>27</v>
      </c>
      <c r="G33" s="44">
        <v>8</v>
      </c>
      <c r="H33" s="44">
        <v>8</v>
      </c>
      <c r="I33" s="44">
        <v>7</v>
      </c>
      <c r="J33" s="41">
        <f t="shared" si="1"/>
        <v>56</v>
      </c>
      <c r="K33" s="45"/>
    </row>
    <row r="34" spans="4:11" s="12" customFormat="1" x14ac:dyDescent="0.2">
      <c r="D34" s="144"/>
      <c r="E34" s="135"/>
      <c r="F34" s="43" t="s">
        <v>13</v>
      </c>
      <c r="G34" s="44">
        <v>14</v>
      </c>
      <c r="H34" s="44">
        <v>14</v>
      </c>
      <c r="I34" s="44">
        <v>10</v>
      </c>
      <c r="J34" s="41">
        <f t="shared" si="1"/>
        <v>140</v>
      </c>
      <c r="K34" s="45"/>
    </row>
    <row r="35" spans="4:11" ht="15.75" thickBot="1" x14ac:dyDescent="0.3">
      <c r="D35" s="18"/>
      <c r="E35" s="19"/>
      <c r="F35" s="46"/>
      <c r="G35" s="47">
        <v>444</v>
      </c>
      <c r="H35" s="47"/>
      <c r="I35" s="47"/>
      <c r="J35" s="47">
        <f>SUM(J26:J34)</f>
        <v>444</v>
      </c>
      <c r="K35" s="48">
        <f>J35*E26</f>
        <v>444</v>
      </c>
    </row>
    <row r="36" spans="4:11" ht="13.5" thickBot="1" x14ac:dyDescent="0.25">
      <c r="D36" s="153" t="s">
        <v>28</v>
      </c>
      <c r="E36" s="154">
        <v>0</v>
      </c>
      <c r="F36" s="49" t="s">
        <v>9</v>
      </c>
      <c r="G36" s="50">
        <v>8</v>
      </c>
      <c r="H36" s="50"/>
      <c r="I36" s="50">
        <v>6</v>
      </c>
      <c r="J36" s="50">
        <f t="shared" ref="J36:J44" si="2">I36*G36</f>
        <v>48</v>
      </c>
      <c r="K36" s="51"/>
    </row>
    <row r="37" spans="4:11" ht="13.5" thickBot="1" x14ac:dyDescent="0.25">
      <c r="D37" s="153"/>
      <c r="E37" s="155"/>
      <c r="F37" s="52" t="s">
        <v>16</v>
      </c>
      <c r="G37" s="29">
        <v>4</v>
      </c>
      <c r="H37" s="29"/>
      <c r="I37" s="29">
        <v>6</v>
      </c>
      <c r="J37" s="50">
        <f t="shared" si="2"/>
        <v>24</v>
      </c>
      <c r="K37" s="51"/>
    </row>
    <row r="38" spans="4:11" ht="13.5" thickBot="1" x14ac:dyDescent="0.25">
      <c r="D38" s="153"/>
      <c r="E38" s="155"/>
      <c r="F38" s="53" t="s">
        <v>19</v>
      </c>
      <c r="G38" s="27">
        <v>2</v>
      </c>
      <c r="H38" s="27"/>
      <c r="I38" s="27">
        <v>6</v>
      </c>
      <c r="J38" s="50">
        <f t="shared" si="2"/>
        <v>12</v>
      </c>
      <c r="K38" s="51"/>
    </row>
    <row r="39" spans="4:11" ht="13.5" thickBot="1" x14ac:dyDescent="0.25">
      <c r="D39" s="153"/>
      <c r="E39" s="155"/>
      <c r="F39" s="54" t="s">
        <v>29</v>
      </c>
      <c r="G39" s="55">
        <v>1</v>
      </c>
      <c r="H39" s="55"/>
      <c r="I39" s="55">
        <v>15</v>
      </c>
      <c r="J39" s="50">
        <f t="shared" si="2"/>
        <v>15</v>
      </c>
      <c r="K39" s="51"/>
    </row>
    <row r="40" spans="4:11" ht="23.25" thickBot="1" x14ac:dyDescent="0.25">
      <c r="D40" s="153"/>
      <c r="E40" s="155"/>
      <c r="F40" s="56" t="s">
        <v>30</v>
      </c>
      <c r="G40" s="29">
        <v>2</v>
      </c>
      <c r="H40" s="27"/>
      <c r="I40" s="27">
        <v>50</v>
      </c>
      <c r="J40" s="50">
        <f t="shared" si="2"/>
        <v>100</v>
      </c>
      <c r="K40" s="51"/>
    </row>
    <row r="41" spans="4:11" ht="13.5" thickBot="1" x14ac:dyDescent="0.25">
      <c r="D41" s="153"/>
      <c r="E41" s="155"/>
      <c r="F41" s="52" t="s">
        <v>31</v>
      </c>
      <c r="G41" s="29">
        <v>1</v>
      </c>
      <c r="H41" s="29"/>
      <c r="I41" s="29">
        <v>10</v>
      </c>
      <c r="J41" s="50">
        <f t="shared" si="2"/>
        <v>10</v>
      </c>
      <c r="K41" s="51"/>
    </row>
    <row r="42" spans="4:11" ht="13.5" thickBot="1" x14ac:dyDescent="0.25">
      <c r="D42" s="153"/>
      <c r="E42" s="155"/>
      <c r="F42" s="52" t="s">
        <v>32</v>
      </c>
      <c r="G42" s="29">
        <v>1</v>
      </c>
      <c r="H42" s="29"/>
      <c r="I42" s="57">
        <v>25</v>
      </c>
      <c r="J42" s="50">
        <f t="shared" si="2"/>
        <v>25</v>
      </c>
      <c r="K42" s="51"/>
    </row>
    <row r="43" spans="4:11" ht="23.25" thickBot="1" x14ac:dyDescent="0.25">
      <c r="D43" s="153"/>
      <c r="E43" s="155"/>
      <c r="F43" s="52" t="s">
        <v>33</v>
      </c>
      <c r="G43" s="29">
        <v>1</v>
      </c>
      <c r="H43" s="29"/>
      <c r="I43" s="29">
        <v>30</v>
      </c>
      <c r="J43" s="50">
        <f t="shared" si="2"/>
        <v>30</v>
      </c>
      <c r="K43" s="51"/>
    </row>
    <row r="44" spans="4:11" x14ac:dyDescent="0.2">
      <c r="D44" s="153"/>
      <c r="E44" s="156"/>
      <c r="F44" s="56" t="s">
        <v>13</v>
      </c>
      <c r="G44" s="29">
        <v>3</v>
      </c>
      <c r="H44" s="27"/>
      <c r="I44" s="27">
        <v>10</v>
      </c>
      <c r="J44" s="50">
        <f t="shared" si="2"/>
        <v>30</v>
      </c>
      <c r="K44" s="51"/>
    </row>
    <row r="45" spans="4:11" ht="15.75" thickBot="1" x14ac:dyDescent="0.25">
      <c r="D45" s="18"/>
      <c r="E45" s="19"/>
      <c r="F45" s="46"/>
      <c r="G45" s="21">
        <v>294</v>
      </c>
      <c r="H45" s="21"/>
      <c r="I45" s="21"/>
      <c r="J45" s="34">
        <f>SUM(J36:J44)</f>
        <v>294</v>
      </c>
      <c r="K45" s="22">
        <f>J45*E36</f>
        <v>0</v>
      </c>
    </row>
    <row r="46" spans="4:11" ht="13.5" thickBot="1" x14ac:dyDescent="0.25">
      <c r="D46" s="136" t="s">
        <v>34</v>
      </c>
      <c r="E46" s="139">
        <v>0</v>
      </c>
      <c r="F46" s="58" t="s">
        <v>9</v>
      </c>
      <c r="G46" s="24">
        <v>4</v>
      </c>
      <c r="H46" s="24">
        <v>4</v>
      </c>
      <c r="I46" s="24">
        <v>6</v>
      </c>
      <c r="J46" s="24">
        <f>I46*G46</f>
        <v>24</v>
      </c>
      <c r="K46" s="25"/>
    </row>
    <row r="47" spans="4:11" ht="13.5" thickBot="1" x14ac:dyDescent="0.25">
      <c r="D47" s="137"/>
      <c r="E47" s="140"/>
      <c r="F47" s="53" t="s">
        <v>16</v>
      </c>
      <c r="G47" s="27">
        <v>4</v>
      </c>
      <c r="H47" s="27">
        <v>4</v>
      </c>
      <c r="I47" s="27">
        <v>6</v>
      </c>
      <c r="J47" s="24">
        <f>I47*G47</f>
        <v>24</v>
      </c>
      <c r="K47" s="28"/>
    </row>
    <row r="48" spans="4:11" ht="13.5" thickBot="1" x14ac:dyDescent="0.25">
      <c r="D48" s="137"/>
      <c r="E48" s="140"/>
      <c r="F48" s="53" t="s">
        <v>35</v>
      </c>
      <c r="G48" s="27">
        <v>2</v>
      </c>
      <c r="H48" s="27">
        <v>2</v>
      </c>
      <c r="I48" s="27">
        <v>15</v>
      </c>
      <c r="J48" s="24">
        <f>I48*G48</f>
        <v>30</v>
      </c>
      <c r="K48" s="28"/>
    </row>
    <row r="49" spans="4:11" ht="26.25" customHeight="1" thickBot="1" x14ac:dyDescent="0.25">
      <c r="D49" s="137"/>
      <c r="E49" s="140"/>
      <c r="F49" s="53" t="s">
        <v>36</v>
      </c>
      <c r="G49" s="27">
        <v>2</v>
      </c>
      <c r="H49" s="27">
        <v>2</v>
      </c>
      <c r="I49" s="27">
        <v>12</v>
      </c>
      <c r="J49" s="24">
        <f>I49*G49</f>
        <v>24</v>
      </c>
      <c r="K49" s="28"/>
    </row>
    <row r="50" spans="4:11" ht="32.25" customHeight="1" thickBot="1" x14ac:dyDescent="0.25">
      <c r="D50" s="137"/>
      <c r="E50" s="140"/>
      <c r="F50" s="53" t="s">
        <v>37</v>
      </c>
      <c r="G50" s="27">
        <v>4</v>
      </c>
      <c r="H50" s="27">
        <v>4</v>
      </c>
      <c r="I50" s="27">
        <v>20</v>
      </c>
      <c r="J50" s="24">
        <f>I50*G50</f>
        <v>80</v>
      </c>
      <c r="K50" s="28"/>
    </row>
    <row r="51" spans="4:11" ht="25.5" customHeight="1" thickBot="1" x14ac:dyDescent="0.25">
      <c r="D51" s="137"/>
      <c r="E51" s="140"/>
      <c r="F51" s="53" t="s">
        <v>38</v>
      </c>
      <c r="G51" s="27">
        <v>4</v>
      </c>
      <c r="H51" s="27">
        <v>4</v>
      </c>
      <c r="I51" s="27">
        <v>6</v>
      </c>
      <c r="J51" s="24">
        <v>10</v>
      </c>
      <c r="K51" s="28"/>
    </row>
    <row r="52" spans="4:11" ht="31.5" customHeight="1" thickBot="1" x14ac:dyDescent="0.25">
      <c r="D52" s="137"/>
      <c r="E52" s="140"/>
      <c r="F52" s="53" t="s">
        <v>39</v>
      </c>
      <c r="G52" s="27">
        <v>2</v>
      </c>
      <c r="H52" s="27">
        <v>2</v>
      </c>
      <c r="I52" s="27">
        <v>12</v>
      </c>
      <c r="J52" s="24">
        <f t="shared" ref="J52:J59" si="3">I52*G52</f>
        <v>24</v>
      </c>
      <c r="K52" s="28"/>
    </row>
    <row r="53" spans="4:11" ht="13.5" thickBot="1" x14ac:dyDescent="0.25">
      <c r="D53" s="137"/>
      <c r="E53" s="140"/>
      <c r="F53" s="53" t="s">
        <v>22</v>
      </c>
      <c r="G53" s="27">
        <v>2</v>
      </c>
      <c r="H53" s="27">
        <v>2</v>
      </c>
      <c r="I53" s="27">
        <v>30</v>
      </c>
      <c r="J53" s="24">
        <f t="shared" si="3"/>
        <v>60</v>
      </c>
      <c r="K53" s="28"/>
    </row>
    <row r="54" spans="4:11" ht="18" customHeight="1" thickBot="1" x14ac:dyDescent="0.25">
      <c r="D54" s="137"/>
      <c r="E54" s="140"/>
      <c r="F54" s="53" t="s">
        <v>40</v>
      </c>
      <c r="G54" s="27">
        <v>1</v>
      </c>
      <c r="H54" s="27">
        <v>1</v>
      </c>
      <c r="I54" s="27"/>
      <c r="J54" s="24">
        <f t="shared" si="3"/>
        <v>0</v>
      </c>
      <c r="K54" s="28"/>
    </row>
    <row r="55" spans="4:11" ht="24" customHeight="1" thickBot="1" x14ac:dyDescent="0.25">
      <c r="D55" s="137"/>
      <c r="E55" s="140"/>
      <c r="F55" s="53" t="s">
        <v>41</v>
      </c>
      <c r="G55" s="27">
        <v>2</v>
      </c>
      <c r="H55" s="27">
        <v>2</v>
      </c>
      <c r="I55" s="27"/>
      <c r="J55" s="24">
        <f t="shared" si="3"/>
        <v>0</v>
      </c>
      <c r="K55" s="28"/>
    </row>
    <row r="56" spans="4:11" ht="23.25" customHeight="1" thickBot="1" x14ac:dyDescent="0.25">
      <c r="D56" s="137"/>
      <c r="E56" s="140"/>
      <c r="F56" s="53" t="s">
        <v>42</v>
      </c>
      <c r="G56" s="27">
        <v>1</v>
      </c>
      <c r="H56" s="27">
        <v>1</v>
      </c>
      <c r="I56" s="27"/>
      <c r="J56" s="24">
        <f t="shared" si="3"/>
        <v>0</v>
      </c>
      <c r="K56" s="28"/>
    </row>
    <row r="57" spans="4:11" ht="25.5" customHeight="1" thickBot="1" x14ac:dyDescent="0.25">
      <c r="D57" s="137"/>
      <c r="E57" s="140"/>
      <c r="F57" s="53" t="s">
        <v>43</v>
      </c>
      <c r="G57" s="27">
        <v>1</v>
      </c>
      <c r="H57" s="27">
        <v>1</v>
      </c>
      <c r="I57" s="27"/>
      <c r="J57" s="24">
        <f t="shared" si="3"/>
        <v>0</v>
      </c>
      <c r="K57" s="28"/>
    </row>
    <row r="58" spans="4:11" ht="13.5" thickBot="1" x14ac:dyDescent="0.25">
      <c r="D58" s="137"/>
      <c r="E58" s="140"/>
      <c r="F58" s="53" t="s">
        <v>13</v>
      </c>
      <c r="G58" s="27">
        <v>6</v>
      </c>
      <c r="H58" s="27">
        <v>6</v>
      </c>
      <c r="I58" s="27">
        <v>10</v>
      </c>
      <c r="J58" s="24">
        <f t="shared" si="3"/>
        <v>60</v>
      </c>
      <c r="K58" s="28"/>
    </row>
    <row r="59" spans="4:11" ht="17.25" customHeight="1" thickBot="1" x14ac:dyDescent="0.25">
      <c r="D59" s="138"/>
      <c r="E59" s="141"/>
      <c r="F59" s="59" t="s">
        <v>44</v>
      </c>
      <c r="G59" s="32">
        <v>4</v>
      </c>
      <c r="H59" s="32">
        <v>4</v>
      </c>
      <c r="I59" s="32">
        <v>10</v>
      </c>
      <c r="J59" s="24">
        <f t="shared" si="3"/>
        <v>40</v>
      </c>
      <c r="K59" s="33"/>
    </row>
    <row r="60" spans="4:11" ht="15.75" thickBot="1" x14ac:dyDescent="0.25">
      <c r="D60" s="18"/>
      <c r="E60" s="19"/>
      <c r="F60" s="46"/>
      <c r="G60" s="21">
        <v>376</v>
      </c>
      <c r="H60" s="21"/>
      <c r="I60" s="21"/>
      <c r="J60" s="34">
        <f>SUM(J46:J59)</f>
        <v>376</v>
      </c>
      <c r="K60" s="22">
        <f>J60*E46</f>
        <v>0</v>
      </c>
    </row>
    <row r="61" spans="4:11" ht="31.5" customHeight="1" x14ac:dyDescent="0.2">
      <c r="D61" s="35" t="s">
        <v>45</v>
      </c>
      <c r="E61" s="36">
        <v>0</v>
      </c>
      <c r="F61" s="60"/>
      <c r="G61" s="38"/>
      <c r="H61" s="38"/>
      <c r="I61" s="38"/>
      <c r="J61" s="38"/>
      <c r="K61" s="39"/>
    </row>
    <row r="62" spans="4:11" ht="15.75" thickBot="1" x14ac:dyDescent="0.25">
      <c r="D62" s="18"/>
      <c r="E62" s="19"/>
      <c r="F62" s="46"/>
      <c r="G62" s="21"/>
      <c r="H62" s="21"/>
      <c r="I62" s="21"/>
      <c r="J62" s="21"/>
      <c r="K62" s="22">
        <v>0</v>
      </c>
    </row>
    <row r="63" spans="4:11" ht="45.75" customHeight="1" x14ac:dyDescent="0.2">
      <c r="D63" s="35" t="s">
        <v>46</v>
      </c>
      <c r="E63" s="36">
        <v>0</v>
      </c>
      <c r="F63" s="60"/>
      <c r="G63" s="38"/>
      <c r="H63" s="38"/>
      <c r="I63" s="38"/>
      <c r="J63" s="38"/>
      <c r="K63" s="39"/>
    </row>
    <row r="64" spans="4:11" ht="15.75" thickBot="1" x14ac:dyDescent="0.25">
      <c r="D64" s="18"/>
      <c r="E64" s="19"/>
      <c r="F64" s="46"/>
      <c r="G64" s="21"/>
      <c r="H64" s="21"/>
      <c r="I64" s="21"/>
      <c r="J64" s="21"/>
      <c r="K64" s="22">
        <v>0</v>
      </c>
    </row>
    <row r="65" spans="4:11" s="61" customFormat="1" ht="22.5" customHeight="1" x14ac:dyDescent="0.2">
      <c r="D65" s="143" t="s">
        <v>47</v>
      </c>
      <c r="E65" s="150">
        <v>8</v>
      </c>
      <c r="F65" s="40" t="s">
        <v>48</v>
      </c>
      <c r="G65" s="41">
        <v>1</v>
      </c>
      <c r="H65" s="41">
        <v>1</v>
      </c>
      <c r="I65" s="41">
        <v>6</v>
      </c>
      <c r="J65" s="44">
        <f t="shared" ref="J65:J72" si="4">I65*G65</f>
        <v>6</v>
      </c>
      <c r="K65" s="42"/>
    </row>
    <row r="66" spans="4:11" s="61" customFormat="1" ht="22.5" customHeight="1" x14ac:dyDescent="0.2">
      <c r="D66" s="144"/>
      <c r="E66" s="151"/>
      <c r="F66" s="43" t="s">
        <v>49</v>
      </c>
      <c r="G66" s="44">
        <v>2</v>
      </c>
      <c r="H66" s="44">
        <v>2</v>
      </c>
      <c r="I66" s="44">
        <v>6</v>
      </c>
      <c r="J66" s="44">
        <f t="shared" si="4"/>
        <v>12</v>
      </c>
      <c r="K66" s="45"/>
    </row>
    <row r="67" spans="4:11" s="61" customFormat="1" ht="22.5" customHeight="1" x14ac:dyDescent="0.2">
      <c r="D67" s="144"/>
      <c r="E67" s="151"/>
      <c r="F67" s="43" t="s">
        <v>50</v>
      </c>
      <c r="G67" s="44">
        <v>2</v>
      </c>
      <c r="H67" s="44">
        <v>2</v>
      </c>
      <c r="I67" s="44">
        <v>5</v>
      </c>
      <c r="J67" s="44">
        <f t="shared" si="4"/>
        <v>10</v>
      </c>
      <c r="K67" s="45"/>
    </row>
    <row r="68" spans="4:11" s="61" customFormat="1" ht="22.5" customHeight="1" x14ac:dyDescent="0.2">
      <c r="D68" s="144"/>
      <c r="E68" s="151"/>
      <c r="F68" s="43" t="s">
        <v>51</v>
      </c>
      <c r="G68" s="44">
        <v>1</v>
      </c>
      <c r="H68" s="44">
        <v>1</v>
      </c>
      <c r="I68" s="44">
        <v>15</v>
      </c>
      <c r="J68" s="44">
        <f t="shared" si="4"/>
        <v>15</v>
      </c>
      <c r="K68" s="45"/>
    </row>
    <row r="69" spans="4:11" s="61" customFormat="1" ht="22.5" customHeight="1" x14ac:dyDescent="0.2">
      <c r="D69" s="144"/>
      <c r="E69" s="151"/>
      <c r="F69" s="43" t="s">
        <v>52</v>
      </c>
      <c r="G69" s="44">
        <v>2</v>
      </c>
      <c r="H69" s="44">
        <v>2</v>
      </c>
      <c r="I69" s="44">
        <v>20</v>
      </c>
      <c r="J69" s="44">
        <f t="shared" si="4"/>
        <v>40</v>
      </c>
      <c r="K69" s="45"/>
    </row>
    <row r="70" spans="4:11" s="61" customFormat="1" ht="22.5" customHeight="1" x14ac:dyDescent="0.2">
      <c r="D70" s="144"/>
      <c r="E70" s="151"/>
      <c r="F70" s="43" t="s">
        <v>53</v>
      </c>
      <c r="G70" s="44">
        <v>2</v>
      </c>
      <c r="H70" s="44">
        <v>2</v>
      </c>
      <c r="I70" s="44">
        <v>15</v>
      </c>
      <c r="J70" s="44">
        <f t="shared" si="4"/>
        <v>30</v>
      </c>
      <c r="K70" s="45"/>
    </row>
    <row r="71" spans="4:11" s="61" customFormat="1" ht="22.5" customHeight="1" x14ac:dyDescent="0.2">
      <c r="D71" s="144"/>
      <c r="E71" s="151"/>
      <c r="F71" s="43" t="s">
        <v>13</v>
      </c>
      <c r="G71" s="44">
        <v>4</v>
      </c>
      <c r="H71" s="44">
        <v>2</v>
      </c>
      <c r="I71" s="44">
        <v>10</v>
      </c>
      <c r="J71" s="44">
        <f t="shared" si="4"/>
        <v>40</v>
      </c>
      <c r="K71" s="45"/>
    </row>
    <row r="72" spans="4:11" s="61" customFormat="1" ht="22.5" customHeight="1" thickBot="1" x14ac:dyDescent="0.25">
      <c r="D72" s="146"/>
      <c r="E72" s="152"/>
      <c r="F72" s="62" t="s">
        <v>44</v>
      </c>
      <c r="G72" s="63">
        <v>2</v>
      </c>
      <c r="H72" s="63">
        <v>2</v>
      </c>
      <c r="I72" s="63">
        <v>10</v>
      </c>
      <c r="J72" s="44">
        <f t="shared" si="4"/>
        <v>20</v>
      </c>
      <c r="K72" s="64"/>
    </row>
    <row r="73" spans="4:11" ht="12.75" customHeight="1" thickBot="1" x14ac:dyDescent="0.3">
      <c r="D73" s="18"/>
      <c r="E73" s="19"/>
      <c r="F73" s="46"/>
      <c r="G73" s="47">
        <v>153</v>
      </c>
      <c r="H73" s="47"/>
      <c r="I73" s="47"/>
      <c r="J73" s="47">
        <f>SUM(J65:J72)</f>
        <v>173</v>
      </c>
      <c r="K73" s="48">
        <f>J73*E65</f>
        <v>1384</v>
      </c>
    </row>
    <row r="74" spans="4:11" ht="28.5" customHeight="1" x14ac:dyDescent="0.2">
      <c r="D74" s="143" t="s">
        <v>54</v>
      </c>
      <c r="E74" s="134">
        <v>2</v>
      </c>
      <c r="F74" s="43" t="s">
        <v>48</v>
      </c>
      <c r="G74" s="44">
        <v>4</v>
      </c>
      <c r="H74" s="44">
        <v>2</v>
      </c>
      <c r="I74" s="44">
        <v>6</v>
      </c>
      <c r="J74" s="44">
        <f t="shared" ref="J74:J85" si="5">I74*G74</f>
        <v>24</v>
      </c>
      <c r="K74" s="42"/>
    </row>
    <row r="75" spans="4:11" ht="28.5" customHeight="1" x14ac:dyDescent="0.2">
      <c r="D75" s="144"/>
      <c r="E75" s="135"/>
      <c r="F75" s="43" t="s">
        <v>55</v>
      </c>
      <c r="G75" s="44">
        <v>4</v>
      </c>
      <c r="H75" s="44">
        <v>2</v>
      </c>
      <c r="I75" s="44">
        <v>6</v>
      </c>
      <c r="J75" s="65">
        <f t="shared" si="5"/>
        <v>24</v>
      </c>
      <c r="K75" s="45"/>
    </row>
    <row r="76" spans="4:11" ht="28.5" customHeight="1" x14ac:dyDescent="0.2">
      <c r="D76" s="144"/>
      <c r="E76" s="135"/>
      <c r="F76" s="43" t="s">
        <v>56</v>
      </c>
      <c r="G76" s="44">
        <v>4</v>
      </c>
      <c r="H76" s="44">
        <v>2</v>
      </c>
      <c r="I76" s="44">
        <v>6</v>
      </c>
      <c r="J76" s="65">
        <f t="shared" si="5"/>
        <v>24</v>
      </c>
      <c r="K76" s="45"/>
    </row>
    <row r="77" spans="4:11" ht="28.5" customHeight="1" x14ac:dyDescent="0.2">
      <c r="D77" s="144"/>
      <c r="E77" s="135"/>
      <c r="F77" s="43" t="s">
        <v>57</v>
      </c>
      <c r="G77" s="44">
        <v>4</v>
      </c>
      <c r="H77" s="44">
        <v>1</v>
      </c>
      <c r="I77" s="44">
        <v>6</v>
      </c>
      <c r="J77" s="44">
        <f t="shared" si="5"/>
        <v>24</v>
      </c>
      <c r="K77" s="45"/>
    </row>
    <row r="78" spans="4:11" ht="28.5" customHeight="1" x14ac:dyDescent="0.2">
      <c r="D78" s="144"/>
      <c r="E78" s="135"/>
      <c r="F78" s="43" t="s">
        <v>58</v>
      </c>
      <c r="G78" s="44">
        <v>4</v>
      </c>
      <c r="H78" s="44">
        <v>1</v>
      </c>
      <c r="I78" s="44">
        <v>8</v>
      </c>
      <c r="J78" s="44">
        <f t="shared" si="5"/>
        <v>32</v>
      </c>
      <c r="K78" s="45"/>
    </row>
    <row r="79" spans="4:11" ht="28.5" customHeight="1" x14ac:dyDescent="0.2">
      <c r="D79" s="144"/>
      <c r="E79" s="135"/>
      <c r="F79" s="43" t="s">
        <v>59</v>
      </c>
      <c r="G79" s="44">
        <v>2</v>
      </c>
      <c r="H79" s="44">
        <v>1</v>
      </c>
      <c r="I79" s="44">
        <v>20</v>
      </c>
      <c r="J79" s="44">
        <f t="shared" si="5"/>
        <v>40</v>
      </c>
      <c r="K79" s="45"/>
    </row>
    <row r="80" spans="4:11" ht="28.5" customHeight="1" x14ac:dyDescent="0.2">
      <c r="D80" s="144"/>
      <c r="E80" s="135"/>
      <c r="F80" s="43" t="s">
        <v>60</v>
      </c>
      <c r="G80" s="44">
        <v>1</v>
      </c>
      <c r="H80" s="44">
        <v>1</v>
      </c>
      <c r="I80" s="44">
        <v>12</v>
      </c>
      <c r="J80" s="44">
        <f t="shared" si="5"/>
        <v>12</v>
      </c>
      <c r="K80" s="45"/>
    </row>
    <row r="81" spans="4:11" ht="28.5" customHeight="1" x14ac:dyDescent="0.2">
      <c r="D81" s="144"/>
      <c r="E81" s="135"/>
      <c r="F81" s="43" t="s">
        <v>61</v>
      </c>
      <c r="G81" s="44">
        <v>1</v>
      </c>
      <c r="H81" s="44">
        <v>1</v>
      </c>
      <c r="I81" s="44">
        <v>12</v>
      </c>
      <c r="J81" s="44">
        <f t="shared" si="5"/>
        <v>12</v>
      </c>
      <c r="K81" s="45"/>
    </row>
    <row r="82" spans="4:11" ht="28.5" customHeight="1" x14ac:dyDescent="0.2">
      <c r="D82" s="144"/>
      <c r="E82" s="135"/>
      <c r="F82" s="43" t="s">
        <v>13</v>
      </c>
      <c r="G82" s="44">
        <v>4</v>
      </c>
      <c r="H82" s="44">
        <v>3</v>
      </c>
      <c r="I82" s="44">
        <v>10</v>
      </c>
      <c r="J82" s="44">
        <f t="shared" si="5"/>
        <v>40</v>
      </c>
      <c r="K82" s="45"/>
    </row>
    <row r="83" spans="4:11" ht="28.5" customHeight="1" x14ac:dyDescent="0.2">
      <c r="D83" s="144"/>
      <c r="E83" s="135"/>
      <c r="F83" s="43" t="s">
        <v>62</v>
      </c>
      <c r="G83" s="44">
        <v>1</v>
      </c>
      <c r="H83" s="44"/>
      <c r="I83" s="44">
        <v>52</v>
      </c>
      <c r="J83" s="44">
        <f t="shared" si="5"/>
        <v>52</v>
      </c>
      <c r="K83" s="45"/>
    </row>
    <row r="84" spans="4:11" ht="15" customHeight="1" x14ac:dyDescent="0.2">
      <c r="D84" s="144"/>
      <c r="E84" s="135"/>
      <c r="F84" s="43" t="s">
        <v>63</v>
      </c>
      <c r="G84" s="44">
        <v>1</v>
      </c>
      <c r="H84" s="44"/>
      <c r="I84" s="44">
        <v>12</v>
      </c>
      <c r="J84" s="44">
        <f t="shared" si="5"/>
        <v>12</v>
      </c>
      <c r="K84" s="45"/>
    </row>
    <row r="85" spans="4:11" ht="24.75" customHeight="1" thickBot="1" x14ac:dyDescent="0.25">
      <c r="D85" s="146"/>
      <c r="E85" s="147"/>
      <c r="F85" s="66" t="s">
        <v>64</v>
      </c>
      <c r="G85" s="67">
        <v>1</v>
      </c>
      <c r="H85" s="67"/>
      <c r="I85" s="67">
        <v>6</v>
      </c>
      <c r="J85" s="68">
        <f t="shared" si="5"/>
        <v>6</v>
      </c>
      <c r="K85" s="64"/>
    </row>
    <row r="86" spans="4:11" ht="11.25" customHeight="1" thickBot="1" x14ac:dyDescent="0.3">
      <c r="D86" s="18"/>
      <c r="E86" s="19"/>
      <c r="F86" s="46"/>
      <c r="G86" s="47">
        <v>302</v>
      </c>
      <c r="H86" s="47"/>
      <c r="I86" s="47"/>
      <c r="J86" s="47">
        <f>SUM(J74:J85)</f>
        <v>302</v>
      </c>
      <c r="K86" s="48">
        <f>J86*E74</f>
        <v>604</v>
      </c>
    </row>
    <row r="87" spans="4:11" ht="32.25" customHeight="1" x14ac:dyDescent="0.2">
      <c r="D87" s="35" t="s">
        <v>65</v>
      </c>
      <c r="E87" s="36">
        <v>0</v>
      </c>
      <c r="F87" s="60"/>
      <c r="G87" s="38"/>
      <c r="H87" s="38"/>
      <c r="I87" s="38"/>
      <c r="J87" s="69">
        <f>I87*G87</f>
        <v>0</v>
      </c>
      <c r="K87" s="39"/>
    </row>
    <row r="88" spans="4:11" ht="15.75" customHeight="1" thickBot="1" x14ac:dyDescent="0.3">
      <c r="D88" s="18"/>
      <c r="E88" s="19"/>
      <c r="F88" s="46"/>
      <c r="G88" s="47"/>
      <c r="H88" s="47"/>
      <c r="I88" s="47"/>
      <c r="J88" s="47"/>
      <c r="K88" s="48">
        <v>0</v>
      </c>
    </row>
    <row r="89" spans="4:11" ht="28.5" customHeight="1" x14ac:dyDescent="0.2">
      <c r="D89" s="35" t="s">
        <v>66</v>
      </c>
      <c r="E89" s="36">
        <v>0</v>
      </c>
      <c r="F89" s="60"/>
      <c r="G89" s="38"/>
      <c r="H89" s="38"/>
      <c r="I89" s="38"/>
      <c r="J89" s="38"/>
      <c r="K89" s="39"/>
    </row>
    <row r="90" spans="4:11" ht="17.25" customHeight="1" thickBot="1" x14ac:dyDescent="0.3">
      <c r="D90" s="18"/>
      <c r="E90" s="19"/>
      <c r="F90" s="46"/>
      <c r="G90" s="47"/>
      <c r="H90" s="47"/>
      <c r="I90" s="47"/>
      <c r="J90" s="47"/>
      <c r="K90" s="48">
        <v>0</v>
      </c>
    </row>
    <row r="91" spans="4:11" ht="14.25" customHeight="1" thickBot="1" x14ac:dyDescent="0.25">
      <c r="D91" s="143" t="s">
        <v>67</v>
      </c>
      <c r="E91" s="134">
        <v>5</v>
      </c>
      <c r="F91" s="40" t="s">
        <v>48</v>
      </c>
      <c r="G91" s="41">
        <v>2</v>
      </c>
      <c r="H91" s="41">
        <v>2</v>
      </c>
      <c r="I91" s="41">
        <v>6</v>
      </c>
      <c r="J91" s="41">
        <f t="shared" ref="J91:J96" si="6">I91*G91</f>
        <v>12</v>
      </c>
      <c r="K91" s="42"/>
    </row>
    <row r="92" spans="4:11" ht="14.25" customHeight="1" thickBot="1" x14ac:dyDescent="0.25">
      <c r="D92" s="144"/>
      <c r="E92" s="135"/>
      <c r="F92" s="43" t="s">
        <v>49</v>
      </c>
      <c r="G92" s="44">
        <v>2</v>
      </c>
      <c r="H92" s="44">
        <v>2</v>
      </c>
      <c r="I92" s="44">
        <v>6</v>
      </c>
      <c r="J92" s="41">
        <f t="shared" si="6"/>
        <v>12</v>
      </c>
      <c r="K92" s="45"/>
    </row>
    <row r="93" spans="4:11" ht="14.25" customHeight="1" thickBot="1" x14ac:dyDescent="0.25">
      <c r="D93" s="144"/>
      <c r="E93" s="135"/>
      <c r="F93" s="43" t="s">
        <v>68</v>
      </c>
      <c r="G93" s="44">
        <v>2</v>
      </c>
      <c r="H93" s="44">
        <v>2</v>
      </c>
      <c r="I93" s="44">
        <v>18</v>
      </c>
      <c r="J93" s="41">
        <f t="shared" si="6"/>
        <v>36</v>
      </c>
      <c r="K93" s="45"/>
    </row>
    <row r="94" spans="4:11" ht="14.25" customHeight="1" thickBot="1" x14ac:dyDescent="0.25">
      <c r="D94" s="144"/>
      <c r="E94" s="135"/>
      <c r="F94" s="43" t="s">
        <v>69</v>
      </c>
      <c r="G94" s="44">
        <v>2</v>
      </c>
      <c r="H94" s="44">
        <v>2</v>
      </c>
      <c r="I94" s="44">
        <v>20</v>
      </c>
      <c r="J94" s="41">
        <f t="shared" si="6"/>
        <v>40</v>
      </c>
      <c r="K94" s="45"/>
    </row>
    <row r="95" spans="4:11" ht="14.25" customHeight="1" thickBot="1" x14ac:dyDescent="0.25">
      <c r="D95" s="144"/>
      <c r="E95" s="135"/>
      <c r="F95" s="43" t="s">
        <v>13</v>
      </c>
      <c r="G95" s="44">
        <v>4</v>
      </c>
      <c r="H95" s="44">
        <v>4</v>
      </c>
      <c r="I95" s="44">
        <v>10</v>
      </c>
      <c r="J95" s="41">
        <f t="shared" si="6"/>
        <v>40</v>
      </c>
      <c r="K95" s="45"/>
    </row>
    <row r="96" spans="4:11" ht="14.25" customHeight="1" thickBot="1" x14ac:dyDescent="0.25">
      <c r="D96" s="146"/>
      <c r="E96" s="147"/>
      <c r="F96" s="62" t="s">
        <v>44</v>
      </c>
      <c r="G96" s="63">
        <v>2</v>
      </c>
      <c r="H96" s="63">
        <v>2</v>
      </c>
      <c r="I96" s="63">
        <v>10</v>
      </c>
      <c r="J96" s="41">
        <f t="shared" si="6"/>
        <v>20</v>
      </c>
      <c r="K96" s="64"/>
    </row>
    <row r="97" spans="4:11" ht="12" customHeight="1" thickBot="1" x14ac:dyDescent="0.3">
      <c r="D97" s="18"/>
      <c r="E97" s="19"/>
      <c r="F97" s="46"/>
      <c r="G97" s="47">
        <v>160</v>
      </c>
      <c r="H97" s="47"/>
      <c r="I97" s="47"/>
      <c r="J97" s="47">
        <f>SUM(J91:J96)</f>
        <v>160</v>
      </c>
      <c r="K97" s="48">
        <f>J97*E91</f>
        <v>800</v>
      </c>
    </row>
    <row r="98" spans="4:11" ht="21" customHeight="1" x14ac:dyDescent="0.2">
      <c r="D98" s="70" t="s">
        <v>70</v>
      </c>
      <c r="E98" s="71">
        <v>108</v>
      </c>
      <c r="F98" s="72"/>
      <c r="G98" s="73"/>
      <c r="H98" s="73"/>
      <c r="I98" s="73"/>
      <c r="J98" s="73"/>
      <c r="K98" s="74"/>
    </row>
    <row r="99" spans="4:11" ht="15.75" customHeight="1" thickBot="1" x14ac:dyDescent="0.3">
      <c r="D99" s="18"/>
      <c r="E99" s="19"/>
      <c r="F99" s="46"/>
      <c r="G99" s="47"/>
      <c r="H99" s="47"/>
      <c r="I99" s="47"/>
      <c r="J99" s="47"/>
      <c r="K99" s="48"/>
    </row>
    <row r="100" spans="4:11" ht="15.75" customHeight="1" thickBot="1" x14ac:dyDescent="0.25">
      <c r="D100" s="143" t="s">
        <v>71</v>
      </c>
      <c r="E100" s="134">
        <v>2</v>
      </c>
      <c r="F100" s="40" t="s">
        <v>9</v>
      </c>
      <c r="G100" s="41">
        <v>2</v>
      </c>
      <c r="H100" s="41">
        <v>2</v>
      </c>
      <c r="I100" s="41">
        <v>6</v>
      </c>
      <c r="J100" s="41">
        <f>I100*G100</f>
        <v>12</v>
      </c>
      <c r="K100" s="42"/>
    </row>
    <row r="101" spans="4:11" ht="15.75" customHeight="1" thickBot="1" x14ac:dyDescent="0.25">
      <c r="D101" s="144"/>
      <c r="E101" s="135"/>
      <c r="F101" s="43" t="s">
        <v>16</v>
      </c>
      <c r="G101" s="44">
        <v>4</v>
      </c>
      <c r="H101" s="44">
        <v>12</v>
      </c>
      <c r="I101" s="44">
        <v>6</v>
      </c>
      <c r="J101" s="41">
        <f>I101*G101</f>
        <v>24</v>
      </c>
      <c r="K101" s="45"/>
    </row>
    <row r="102" spans="4:11" ht="15.75" customHeight="1" thickBot="1" x14ac:dyDescent="0.25">
      <c r="D102" s="144"/>
      <c r="E102" s="135"/>
      <c r="F102" s="43" t="s">
        <v>72</v>
      </c>
      <c r="G102" s="44">
        <v>4</v>
      </c>
      <c r="H102" s="44">
        <v>12</v>
      </c>
      <c r="I102" s="44">
        <v>62</v>
      </c>
      <c r="J102" s="41">
        <f>I102*G102</f>
        <v>248</v>
      </c>
      <c r="K102" s="45"/>
    </row>
    <row r="103" spans="4:11" ht="15.75" customHeight="1" thickBot="1" x14ac:dyDescent="0.25">
      <c r="D103" s="144"/>
      <c r="E103" s="135"/>
      <c r="F103" s="43" t="s">
        <v>73</v>
      </c>
      <c r="G103" s="44">
        <v>1</v>
      </c>
      <c r="H103" s="44">
        <v>2</v>
      </c>
      <c r="I103" s="44">
        <v>40</v>
      </c>
      <c r="J103" s="41">
        <f>I103*G103</f>
        <v>40</v>
      </c>
      <c r="K103" s="45"/>
    </row>
    <row r="104" spans="4:11" ht="15.75" customHeight="1" x14ac:dyDescent="0.2">
      <c r="D104" s="144"/>
      <c r="E104" s="135"/>
      <c r="F104" s="43" t="s">
        <v>13</v>
      </c>
      <c r="G104" s="44">
        <v>12</v>
      </c>
      <c r="H104" s="44">
        <v>24</v>
      </c>
      <c r="I104" s="44">
        <v>10</v>
      </c>
      <c r="J104" s="41">
        <f>I104*G104</f>
        <v>120</v>
      </c>
      <c r="K104" s="45"/>
    </row>
    <row r="105" spans="4:11" ht="21" customHeight="1" thickBot="1" x14ac:dyDescent="0.3">
      <c r="D105" s="18"/>
      <c r="E105" s="19"/>
      <c r="F105" s="46"/>
      <c r="G105" s="47">
        <v>444</v>
      </c>
      <c r="H105" s="47"/>
      <c r="I105" s="47"/>
      <c r="J105" s="47">
        <f>SUM(J100:J104)</f>
        <v>444</v>
      </c>
      <c r="K105" s="48">
        <f>J105*E100</f>
        <v>888</v>
      </c>
    </row>
    <row r="106" spans="4:11" ht="20.25" customHeight="1" x14ac:dyDescent="0.2">
      <c r="D106" s="35" t="s">
        <v>74</v>
      </c>
      <c r="E106" s="35">
        <v>0</v>
      </c>
      <c r="F106" s="75"/>
      <c r="G106" s="37"/>
      <c r="H106" s="37"/>
      <c r="I106" s="38"/>
      <c r="J106" s="38"/>
      <c r="K106" s="76"/>
    </row>
    <row r="107" spans="4:11" ht="14.25" customHeight="1" thickBot="1" x14ac:dyDescent="0.3">
      <c r="D107" s="18"/>
      <c r="E107" s="19"/>
      <c r="F107" s="46"/>
      <c r="G107" s="47"/>
      <c r="H107" s="47"/>
      <c r="I107" s="47"/>
      <c r="J107" s="47"/>
      <c r="K107" s="48">
        <v>0</v>
      </c>
    </row>
    <row r="108" spans="4:11" ht="21.75" customHeight="1" x14ac:dyDescent="0.2">
      <c r="D108" s="35" t="s">
        <v>75</v>
      </c>
      <c r="E108" s="35">
        <v>0</v>
      </c>
      <c r="F108" s="75"/>
      <c r="G108" s="37"/>
      <c r="H108" s="37"/>
      <c r="I108" s="38"/>
      <c r="J108" s="38"/>
      <c r="K108" s="76"/>
    </row>
    <row r="109" spans="4:11" ht="14.25" customHeight="1" thickBot="1" x14ac:dyDescent="0.3">
      <c r="D109" s="18"/>
      <c r="E109" s="19"/>
      <c r="F109" s="46"/>
      <c r="G109" s="47"/>
      <c r="H109" s="47"/>
      <c r="I109" s="47"/>
      <c r="J109" s="47"/>
      <c r="K109" s="48">
        <v>0</v>
      </c>
    </row>
    <row r="110" spans="4:11" ht="18" customHeight="1" x14ac:dyDescent="0.2">
      <c r="D110" s="143" t="s">
        <v>76</v>
      </c>
      <c r="E110" s="150">
        <v>10</v>
      </c>
      <c r="F110" s="40" t="s">
        <v>9</v>
      </c>
      <c r="G110" s="77">
        <v>2</v>
      </c>
      <c r="H110" s="77"/>
      <c r="I110" s="41">
        <v>6</v>
      </c>
      <c r="J110" s="41">
        <f>I110*G110</f>
        <v>12</v>
      </c>
      <c r="K110" s="42"/>
    </row>
    <row r="111" spans="4:11" s="12" customFormat="1" ht="15" customHeight="1" x14ac:dyDescent="0.2">
      <c r="D111" s="144"/>
      <c r="E111" s="151"/>
      <c r="F111" s="43" t="s">
        <v>16</v>
      </c>
      <c r="G111" s="78">
        <v>2</v>
      </c>
      <c r="H111" s="78"/>
      <c r="I111" s="44">
        <v>6</v>
      </c>
      <c r="J111" s="44">
        <f>I111*G111</f>
        <v>12</v>
      </c>
      <c r="K111" s="45"/>
    </row>
    <row r="112" spans="4:11" s="12" customFormat="1" ht="15" customHeight="1" x14ac:dyDescent="0.2">
      <c r="D112" s="144"/>
      <c r="E112" s="151"/>
      <c r="F112" s="43" t="s">
        <v>77</v>
      </c>
      <c r="G112" s="78">
        <v>1</v>
      </c>
      <c r="H112" s="78"/>
      <c r="I112" s="44">
        <v>20</v>
      </c>
      <c r="J112" s="44">
        <f>I112*G112</f>
        <v>20</v>
      </c>
      <c r="K112" s="45"/>
    </row>
    <row r="113" spans="4:13" s="12" customFormat="1" ht="16.5" customHeight="1" thickBot="1" x14ac:dyDescent="0.25">
      <c r="D113" s="146"/>
      <c r="E113" s="152"/>
      <c r="F113" s="62" t="s">
        <v>13</v>
      </c>
      <c r="G113" s="79">
        <v>9</v>
      </c>
      <c r="H113" s="79"/>
      <c r="I113" s="63">
        <v>10</v>
      </c>
      <c r="J113" s="63">
        <f>I113*G113</f>
        <v>90</v>
      </c>
      <c r="K113" s="64"/>
    </row>
    <row r="114" spans="4:13" ht="15.75" thickBot="1" x14ac:dyDescent="0.3">
      <c r="D114" s="18"/>
      <c r="E114" s="19"/>
      <c r="F114" s="46"/>
      <c r="G114" s="47">
        <v>110</v>
      </c>
      <c r="H114" s="47"/>
      <c r="I114" s="47"/>
      <c r="J114" s="47">
        <f>SUM(J112:J113)</f>
        <v>110</v>
      </c>
      <c r="K114" s="48">
        <f>J114*E110</f>
        <v>1100</v>
      </c>
    </row>
    <row r="115" spans="4:13" ht="15.75" customHeight="1" x14ac:dyDescent="0.2">
      <c r="D115" s="143" t="s">
        <v>78</v>
      </c>
      <c r="E115" s="134">
        <v>49</v>
      </c>
      <c r="F115" s="40" t="s">
        <v>9</v>
      </c>
      <c r="G115" s="41">
        <v>2</v>
      </c>
      <c r="H115" s="41">
        <v>2</v>
      </c>
      <c r="I115" s="41">
        <v>6</v>
      </c>
      <c r="J115" s="80">
        <f t="shared" ref="J115:J120" si="7">I115*G115</f>
        <v>12</v>
      </c>
      <c r="K115" s="42"/>
    </row>
    <row r="116" spans="4:13" ht="15.75" customHeight="1" x14ac:dyDescent="0.2">
      <c r="D116" s="144"/>
      <c r="E116" s="135"/>
      <c r="F116" s="43" t="s">
        <v>16</v>
      </c>
      <c r="G116" s="44">
        <v>2</v>
      </c>
      <c r="H116" s="44">
        <v>2</v>
      </c>
      <c r="I116" s="44">
        <v>6</v>
      </c>
      <c r="J116" s="44">
        <f t="shared" si="7"/>
        <v>12</v>
      </c>
      <c r="K116" s="45"/>
    </row>
    <row r="117" spans="4:13" ht="30" customHeight="1" x14ac:dyDescent="0.2">
      <c r="D117" s="144"/>
      <c r="E117" s="135"/>
      <c r="F117" s="43" t="s">
        <v>79</v>
      </c>
      <c r="G117" s="44">
        <v>1</v>
      </c>
      <c r="H117" s="44">
        <v>1</v>
      </c>
      <c r="I117" s="44">
        <v>138</v>
      </c>
      <c r="J117" s="44">
        <f t="shared" si="7"/>
        <v>138</v>
      </c>
      <c r="K117" s="45"/>
    </row>
    <row r="118" spans="4:13" ht="34.5" customHeight="1" x14ac:dyDescent="0.2">
      <c r="D118" s="144"/>
      <c r="E118" s="135"/>
      <c r="F118" s="43" t="s">
        <v>80</v>
      </c>
      <c r="G118" s="44">
        <v>5</v>
      </c>
      <c r="H118" s="44">
        <v>5</v>
      </c>
      <c r="I118" s="44">
        <v>10</v>
      </c>
      <c r="J118" s="44">
        <f t="shared" si="7"/>
        <v>50</v>
      </c>
      <c r="K118" s="45"/>
    </row>
    <row r="119" spans="4:13" ht="24" customHeight="1" thickBot="1" x14ac:dyDescent="0.25">
      <c r="D119" s="145"/>
      <c r="E119" s="135"/>
      <c r="F119" s="62" t="s">
        <v>81</v>
      </c>
      <c r="G119" s="63">
        <v>1</v>
      </c>
      <c r="H119" s="63">
        <v>1</v>
      </c>
      <c r="I119" s="63">
        <v>15</v>
      </c>
      <c r="J119" s="68">
        <f t="shared" si="7"/>
        <v>15</v>
      </c>
      <c r="K119" s="64"/>
    </row>
    <row r="120" spans="4:13" ht="19.5" customHeight="1" thickBot="1" x14ac:dyDescent="0.25">
      <c r="D120" s="145"/>
      <c r="E120" s="135"/>
      <c r="F120" s="62" t="s">
        <v>82</v>
      </c>
      <c r="G120" s="81">
        <v>1</v>
      </c>
      <c r="H120" s="81">
        <v>1</v>
      </c>
      <c r="I120" s="81">
        <v>25</v>
      </c>
      <c r="J120" s="68">
        <f t="shared" si="7"/>
        <v>25</v>
      </c>
      <c r="K120" s="82"/>
    </row>
    <row r="121" spans="4:13" ht="13.5" thickBot="1" x14ac:dyDescent="0.25">
      <c r="D121" s="146"/>
      <c r="E121" s="147"/>
      <c r="F121" s="83" t="s">
        <v>83</v>
      </c>
      <c r="G121" s="81">
        <v>1</v>
      </c>
      <c r="H121" s="63"/>
      <c r="I121" s="63">
        <v>340</v>
      </c>
      <c r="J121" s="68"/>
      <c r="K121" s="64"/>
    </row>
    <row r="122" spans="4:13" ht="15.75" thickBot="1" x14ac:dyDescent="0.3">
      <c r="D122" s="18"/>
      <c r="E122" s="19"/>
      <c r="F122" s="46"/>
      <c r="G122" s="47">
        <v>252</v>
      </c>
      <c r="H122" s="47"/>
      <c r="I122" s="47"/>
      <c r="J122" s="47">
        <f>SUM(J115:J121)</f>
        <v>252</v>
      </c>
      <c r="K122" s="48">
        <f>J122*E115</f>
        <v>12348</v>
      </c>
    </row>
    <row r="123" spans="4:13" ht="17.25" customHeight="1" x14ac:dyDescent="0.2">
      <c r="D123" s="143" t="s">
        <v>84</v>
      </c>
      <c r="E123" s="134">
        <v>2</v>
      </c>
      <c r="F123" s="40" t="s">
        <v>48</v>
      </c>
      <c r="G123" s="41">
        <v>6</v>
      </c>
      <c r="H123" s="41">
        <v>6</v>
      </c>
      <c r="I123" s="80">
        <v>6</v>
      </c>
      <c r="J123" s="80">
        <f t="shared" ref="J123:J129" si="8">I123*G123</f>
        <v>36</v>
      </c>
      <c r="K123" s="42"/>
    </row>
    <row r="124" spans="4:13" ht="17.25" customHeight="1" x14ac:dyDescent="0.2">
      <c r="D124" s="144"/>
      <c r="E124" s="135"/>
      <c r="F124" s="43" t="s">
        <v>49</v>
      </c>
      <c r="G124" s="44">
        <v>6</v>
      </c>
      <c r="H124" s="44">
        <v>4</v>
      </c>
      <c r="I124" s="44">
        <v>6</v>
      </c>
      <c r="J124" s="44">
        <f t="shared" si="8"/>
        <v>36</v>
      </c>
      <c r="K124" s="45"/>
    </row>
    <row r="125" spans="4:13" ht="17.25" customHeight="1" x14ac:dyDescent="0.2">
      <c r="D125" s="144"/>
      <c r="E125" s="135"/>
      <c r="F125" s="43" t="s">
        <v>85</v>
      </c>
      <c r="G125" s="44">
        <v>4</v>
      </c>
      <c r="H125" s="44"/>
      <c r="I125" s="44">
        <v>6</v>
      </c>
      <c r="J125" s="44">
        <f t="shared" si="8"/>
        <v>24</v>
      </c>
      <c r="K125" s="45"/>
    </row>
    <row r="126" spans="4:13" ht="17.25" customHeight="1" x14ac:dyDescent="0.2">
      <c r="D126" s="144"/>
      <c r="E126" s="135"/>
      <c r="F126" s="43" t="s">
        <v>86</v>
      </c>
      <c r="G126" s="44">
        <v>2</v>
      </c>
      <c r="H126" s="44"/>
      <c r="I126" s="44">
        <v>10</v>
      </c>
      <c r="J126" s="44">
        <f t="shared" si="8"/>
        <v>20</v>
      </c>
      <c r="K126" s="45"/>
      <c r="L126" s="84"/>
      <c r="M126" s="84"/>
    </row>
    <row r="127" spans="4:13" ht="17.25" customHeight="1" x14ac:dyDescent="0.2">
      <c r="D127" s="144"/>
      <c r="E127" s="135"/>
      <c r="F127" s="43" t="s">
        <v>87</v>
      </c>
      <c r="G127" s="44">
        <v>4</v>
      </c>
      <c r="H127" s="44">
        <v>2</v>
      </c>
      <c r="I127" s="44">
        <v>40</v>
      </c>
      <c r="J127" s="44">
        <f t="shared" si="8"/>
        <v>160</v>
      </c>
      <c r="K127" s="45"/>
    </row>
    <row r="128" spans="4:13" ht="17.25" customHeight="1" x14ac:dyDescent="0.2">
      <c r="D128" s="144"/>
      <c r="E128" s="135"/>
      <c r="F128" s="43" t="s">
        <v>88</v>
      </c>
      <c r="G128" s="44">
        <v>4</v>
      </c>
      <c r="H128" s="44">
        <v>4</v>
      </c>
      <c r="I128" s="44">
        <v>20</v>
      </c>
      <c r="J128" s="44">
        <f t="shared" si="8"/>
        <v>80</v>
      </c>
      <c r="K128" s="45"/>
    </row>
    <row r="129" spans="4:12" ht="17.25" customHeight="1" x14ac:dyDescent="0.2">
      <c r="D129" s="144"/>
      <c r="E129" s="135"/>
      <c r="F129" s="43" t="s">
        <v>13</v>
      </c>
      <c r="G129" s="44">
        <v>12</v>
      </c>
      <c r="H129" s="44">
        <v>4</v>
      </c>
      <c r="I129" s="44">
        <v>10</v>
      </c>
      <c r="J129" s="44">
        <f t="shared" si="8"/>
        <v>120</v>
      </c>
      <c r="K129" s="45"/>
    </row>
    <row r="130" spans="4:12" ht="13.5" customHeight="1" thickBot="1" x14ac:dyDescent="0.3">
      <c r="D130" s="18"/>
      <c r="E130" s="19"/>
      <c r="F130" s="46"/>
      <c r="G130" s="47">
        <v>476</v>
      </c>
      <c r="H130" s="47"/>
      <c r="I130" s="47"/>
      <c r="J130" s="47">
        <f>SUM(J123:J129)</f>
        <v>476</v>
      </c>
      <c r="K130" s="48">
        <f>J130*E123</f>
        <v>952</v>
      </c>
    </row>
    <row r="131" spans="4:12" ht="17.25" customHeight="1" thickBot="1" x14ac:dyDescent="0.25">
      <c r="D131" s="143" t="s">
        <v>89</v>
      </c>
      <c r="E131" s="134">
        <v>25</v>
      </c>
      <c r="F131" s="40" t="s">
        <v>9</v>
      </c>
      <c r="G131" s="41">
        <v>4</v>
      </c>
      <c r="H131" s="41">
        <v>4</v>
      </c>
      <c r="I131" s="41">
        <v>6</v>
      </c>
      <c r="J131" s="41">
        <f>I131*G131</f>
        <v>24</v>
      </c>
      <c r="K131" s="42"/>
    </row>
    <row r="132" spans="4:12" ht="17.25" customHeight="1" thickBot="1" x14ac:dyDescent="0.25">
      <c r="D132" s="144"/>
      <c r="E132" s="135"/>
      <c r="F132" s="43" t="s">
        <v>16</v>
      </c>
      <c r="G132" s="44">
        <v>4</v>
      </c>
      <c r="H132" s="44">
        <v>4</v>
      </c>
      <c r="I132" s="44">
        <v>6</v>
      </c>
      <c r="J132" s="41">
        <f>I132*G132</f>
        <v>24</v>
      </c>
      <c r="K132" s="45"/>
    </row>
    <row r="133" spans="4:12" ht="17.25" customHeight="1" thickBot="1" x14ac:dyDescent="0.25">
      <c r="D133" s="144"/>
      <c r="E133" s="135"/>
      <c r="F133" s="43" t="s">
        <v>90</v>
      </c>
      <c r="G133" s="44">
        <v>4</v>
      </c>
      <c r="H133" s="44">
        <v>4</v>
      </c>
      <c r="I133" s="44">
        <v>15</v>
      </c>
      <c r="J133" s="41">
        <f>I133*G133</f>
        <v>60</v>
      </c>
      <c r="K133" s="45"/>
    </row>
    <row r="134" spans="4:12" ht="17.25" customHeight="1" thickBot="1" x14ac:dyDescent="0.25">
      <c r="D134" s="145"/>
      <c r="E134" s="135"/>
      <c r="F134" s="43" t="s">
        <v>91</v>
      </c>
      <c r="G134" s="81">
        <v>1</v>
      </c>
      <c r="H134" s="81">
        <v>1</v>
      </c>
      <c r="I134" s="44">
        <v>45</v>
      </c>
      <c r="J134" s="41">
        <f>I134*G134</f>
        <v>45</v>
      </c>
      <c r="K134" s="82"/>
      <c r="L134" s="85"/>
    </row>
    <row r="135" spans="4:12" ht="17.25" customHeight="1" thickBot="1" x14ac:dyDescent="0.25">
      <c r="D135" s="146"/>
      <c r="E135" s="147"/>
      <c r="F135" s="62" t="s">
        <v>13</v>
      </c>
      <c r="G135" s="63">
        <v>12</v>
      </c>
      <c r="H135" s="63">
        <v>10</v>
      </c>
      <c r="I135" s="44">
        <v>10</v>
      </c>
      <c r="J135" s="41">
        <f>I135*G135</f>
        <v>120</v>
      </c>
      <c r="K135" s="64"/>
    </row>
    <row r="136" spans="4:12" ht="13.5" customHeight="1" thickBot="1" x14ac:dyDescent="0.3">
      <c r="D136" s="18"/>
      <c r="E136" s="19"/>
      <c r="F136" s="46"/>
      <c r="G136" s="47">
        <v>273</v>
      </c>
      <c r="H136" s="47"/>
      <c r="I136" s="47"/>
      <c r="J136" s="47">
        <f>SUM(J131:J135)</f>
        <v>273</v>
      </c>
      <c r="K136" s="48">
        <f>J136*E131</f>
        <v>6825</v>
      </c>
    </row>
    <row r="137" spans="4:12" ht="15.75" customHeight="1" thickBot="1" x14ac:dyDescent="0.25">
      <c r="D137" s="148" t="s">
        <v>92</v>
      </c>
      <c r="E137" s="134">
        <v>90</v>
      </c>
      <c r="F137" s="40" t="s">
        <v>9</v>
      </c>
      <c r="G137" s="41">
        <v>4</v>
      </c>
      <c r="H137" s="41">
        <v>4</v>
      </c>
      <c r="I137" s="41">
        <v>6</v>
      </c>
      <c r="J137" s="41">
        <f t="shared" ref="J137:J145" si="9">I137*G137</f>
        <v>24</v>
      </c>
      <c r="K137" s="42"/>
    </row>
    <row r="138" spans="4:12" ht="15.75" customHeight="1" thickBot="1" x14ac:dyDescent="0.25">
      <c r="D138" s="149"/>
      <c r="E138" s="135"/>
      <c r="F138" s="43" t="s">
        <v>16</v>
      </c>
      <c r="G138" s="44">
        <v>4</v>
      </c>
      <c r="H138" s="44">
        <v>4</v>
      </c>
      <c r="I138" s="44">
        <v>6</v>
      </c>
      <c r="J138" s="41">
        <f t="shared" si="9"/>
        <v>24</v>
      </c>
      <c r="K138" s="45"/>
    </row>
    <row r="139" spans="4:12" ht="15.75" customHeight="1" thickBot="1" x14ac:dyDescent="0.25">
      <c r="D139" s="149"/>
      <c r="E139" s="135"/>
      <c r="F139" s="43" t="s">
        <v>36</v>
      </c>
      <c r="G139" s="44">
        <v>4</v>
      </c>
      <c r="H139" s="44">
        <v>4</v>
      </c>
      <c r="I139" s="44">
        <v>12</v>
      </c>
      <c r="J139" s="41">
        <f t="shared" si="9"/>
        <v>48</v>
      </c>
      <c r="K139" s="45"/>
    </row>
    <row r="140" spans="4:12" ht="15.75" customHeight="1" thickBot="1" x14ac:dyDescent="0.25">
      <c r="D140" s="149"/>
      <c r="E140" s="135"/>
      <c r="F140" s="43" t="s">
        <v>93</v>
      </c>
      <c r="G140" s="44">
        <v>4</v>
      </c>
      <c r="H140" s="44">
        <v>4</v>
      </c>
      <c r="I140" s="44">
        <v>6</v>
      </c>
      <c r="J140" s="41">
        <f t="shared" si="9"/>
        <v>24</v>
      </c>
      <c r="K140" s="45"/>
    </row>
    <row r="141" spans="4:12" ht="15.75" customHeight="1" thickBot="1" x14ac:dyDescent="0.25">
      <c r="D141" s="149"/>
      <c r="E141" s="135"/>
      <c r="F141" s="43" t="s">
        <v>94</v>
      </c>
      <c r="G141" s="44">
        <v>4</v>
      </c>
      <c r="H141" s="44">
        <v>4</v>
      </c>
      <c r="I141" s="44">
        <v>6</v>
      </c>
      <c r="J141" s="41">
        <f t="shared" si="9"/>
        <v>24</v>
      </c>
      <c r="K141" s="45"/>
    </row>
    <row r="142" spans="4:12" ht="15.75" customHeight="1" thickBot="1" x14ac:dyDescent="0.25">
      <c r="D142" s="149"/>
      <c r="E142" s="135"/>
      <c r="F142" s="43" t="s">
        <v>95</v>
      </c>
      <c r="G142" s="44">
        <v>6</v>
      </c>
      <c r="H142" s="44">
        <v>6</v>
      </c>
      <c r="I142" s="44">
        <v>23</v>
      </c>
      <c r="J142" s="41">
        <f t="shared" si="9"/>
        <v>138</v>
      </c>
      <c r="K142" s="45"/>
    </row>
    <row r="143" spans="4:12" ht="15.75" customHeight="1" thickBot="1" x14ac:dyDescent="0.25">
      <c r="D143" s="149"/>
      <c r="E143" s="135"/>
      <c r="F143" s="43" t="s">
        <v>85</v>
      </c>
      <c r="G143" s="44">
        <v>4</v>
      </c>
      <c r="H143" s="44">
        <v>4</v>
      </c>
      <c r="I143" s="44">
        <v>6</v>
      </c>
      <c r="J143" s="41">
        <f t="shared" si="9"/>
        <v>24</v>
      </c>
      <c r="K143" s="45"/>
    </row>
    <row r="144" spans="4:12" ht="15.75" customHeight="1" thickBot="1" x14ac:dyDescent="0.25">
      <c r="D144" s="149"/>
      <c r="E144" s="135"/>
      <c r="F144" s="43" t="s">
        <v>96</v>
      </c>
      <c r="G144" s="44">
        <v>2</v>
      </c>
      <c r="H144" s="44">
        <v>2</v>
      </c>
      <c r="I144" s="44">
        <v>15</v>
      </c>
      <c r="J144" s="41">
        <f t="shared" si="9"/>
        <v>30</v>
      </c>
      <c r="K144" s="45"/>
    </row>
    <row r="145" spans="4:11" ht="15.75" customHeight="1" x14ac:dyDescent="0.2">
      <c r="D145" s="149"/>
      <c r="E145" s="135"/>
      <c r="F145" s="43" t="s">
        <v>13</v>
      </c>
      <c r="G145" s="44">
        <v>12</v>
      </c>
      <c r="H145" s="44">
        <v>12</v>
      </c>
      <c r="I145" s="44">
        <v>10</v>
      </c>
      <c r="J145" s="41">
        <f t="shared" si="9"/>
        <v>120</v>
      </c>
      <c r="K145" s="45"/>
    </row>
    <row r="146" spans="4:11" ht="15" customHeight="1" thickBot="1" x14ac:dyDescent="0.3">
      <c r="D146" s="18"/>
      <c r="E146" s="19"/>
      <c r="F146" s="46"/>
      <c r="G146" s="47">
        <v>456</v>
      </c>
      <c r="H146" s="47"/>
      <c r="I146" s="47"/>
      <c r="J146" s="47">
        <f>SUM(J137:J145)</f>
        <v>456</v>
      </c>
      <c r="K146" s="48">
        <f>J146*E137</f>
        <v>41040</v>
      </c>
    </row>
    <row r="147" spans="4:11" ht="16.5" customHeight="1" x14ac:dyDescent="0.2">
      <c r="D147" s="132" t="s">
        <v>97</v>
      </c>
      <c r="E147" s="134">
        <v>38</v>
      </c>
      <c r="F147" s="43" t="s">
        <v>9</v>
      </c>
      <c r="G147" s="44">
        <v>2</v>
      </c>
      <c r="H147" s="44">
        <v>2</v>
      </c>
      <c r="I147" s="44">
        <v>6</v>
      </c>
      <c r="J147" s="44">
        <f t="shared" ref="J147:J154" si="10">I147*G147</f>
        <v>12</v>
      </c>
      <c r="K147" s="86"/>
    </row>
    <row r="148" spans="4:11" ht="16.5" customHeight="1" x14ac:dyDescent="0.2">
      <c r="D148" s="133"/>
      <c r="E148" s="135"/>
      <c r="F148" s="43" t="s">
        <v>16</v>
      </c>
      <c r="G148" s="44">
        <v>2</v>
      </c>
      <c r="H148" s="44">
        <v>2</v>
      </c>
      <c r="I148" s="44">
        <v>6</v>
      </c>
      <c r="J148" s="44">
        <f t="shared" si="10"/>
        <v>12</v>
      </c>
      <c r="K148" s="86"/>
    </row>
    <row r="149" spans="4:11" ht="21" customHeight="1" x14ac:dyDescent="0.2">
      <c r="D149" s="133"/>
      <c r="E149" s="135"/>
      <c r="F149" s="43" t="s">
        <v>80</v>
      </c>
      <c r="G149" s="44">
        <v>4</v>
      </c>
      <c r="H149" s="44">
        <v>4</v>
      </c>
      <c r="I149" s="44">
        <v>10</v>
      </c>
      <c r="J149" s="44">
        <f t="shared" si="10"/>
        <v>40</v>
      </c>
      <c r="K149" s="86"/>
    </row>
    <row r="150" spans="4:11" ht="15" customHeight="1" x14ac:dyDescent="0.2">
      <c r="D150" s="133"/>
      <c r="E150" s="135"/>
      <c r="F150" s="43" t="s">
        <v>91</v>
      </c>
      <c r="G150" s="44">
        <v>1</v>
      </c>
      <c r="H150" s="44">
        <v>1</v>
      </c>
      <c r="I150" s="44">
        <v>45</v>
      </c>
      <c r="J150" s="44">
        <f t="shared" si="10"/>
        <v>45</v>
      </c>
      <c r="K150" s="86"/>
    </row>
    <row r="151" spans="4:11" ht="15" customHeight="1" x14ac:dyDescent="0.2">
      <c r="D151" s="133"/>
      <c r="E151" s="135"/>
      <c r="F151" s="43" t="s">
        <v>98</v>
      </c>
      <c r="G151" s="44">
        <v>2</v>
      </c>
      <c r="H151" s="44">
        <v>2</v>
      </c>
      <c r="I151" s="44">
        <v>5</v>
      </c>
      <c r="J151" s="44">
        <f t="shared" si="10"/>
        <v>10</v>
      </c>
      <c r="K151" s="86"/>
    </row>
    <row r="152" spans="4:11" ht="15" customHeight="1" x14ac:dyDescent="0.2">
      <c r="D152" s="133"/>
      <c r="E152" s="135"/>
      <c r="F152" s="43" t="s">
        <v>99</v>
      </c>
      <c r="G152" s="44">
        <v>1</v>
      </c>
      <c r="H152" s="44">
        <v>1</v>
      </c>
      <c r="I152" s="44">
        <v>12</v>
      </c>
      <c r="J152" s="44">
        <f t="shared" si="10"/>
        <v>12</v>
      </c>
      <c r="K152" s="86"/>
    </row>
    <row r="153" spans="4:11" ht="15" customHeight="1" x14ac:dyDescent="0.2">
      <c r="D153" s="87"/>
      <c r="E153" s="88"/>
      <c r="F153" s="43" t="s">
        <v>53</v>
      </c>
      <c r="G153" s="44">
        <v>1</v>
      </c>
      <c r="H153" s="44"/>
      <c r="I153" s="44">
        <v>15</v>
      </c>
      <c r="J153" s="44">
        <f t="shared" si="10"/>
        <v>15</v>
      </c>
      <c r="K153" s="86"/>
    </row>
    <row r="154" spans="4:11" ht="15" customHeight="1" x14ac:dyDescent="0.2">
      <c r="D154" s="87"/>
      <c r="E154" s="88"/>
      <c r="F154" s="43" t="s">
        <v>100</v>
      </c>
      <c r="G154" s="44">
        <v>1</v>
      </c>
      <c r="H154" s="44"/>
      <c r="I154" s="44">
        <v>15</v>
      </c>
      <c r="J154" s="44">
        <f t="shared" si="10"/>
        <v>15</v>
      </c>
      <c r="K154" s="86"/>
    </row>
    <row r="155" spans="4:11" ht="15" x14ac:dyDescent="0.25">
      <c r="D155" s="18"/>
      <c r="E155" s="19"/>
      <c r="F155" s="20"/>
      <c r="G155" s="47">
        <v>161</v>
      </c>
      <c r="H155" s="47"/>
      <c r="I155" s="47"/>
      <c r="J155" s="47">
        <f>SUM(J147:J154)</f>
        <v>161</v>
      </c>
      <c r="K155" s="48">
        <f>J155*E147</f>
        <v>6118</v>
      </c>
    </row>
    <row r="156" spans="4:11" ht="15.75" x14ac:dyDescent="0.25">
      <c r="K156" s="89">
        <f>SUM(K8:K155)</f>
        <v>72503</v>
      </c>
    </row>
    <row r="162" spans="4:11" ht="18.75" x14ac:dyDescent="0.3">
      <c r="D162" s="90" t="s">
        <v>101</v>
      </c>
    </row>
    <row r="163" spans="4:11" ht="13.5" thickBot="1" x14ac:dyDescent="0.25"/>
    <row r="164" spans="4:11" ht="22.5" customHeight="1" thickBot="1" x14ac:dyDescent="0.25">
      <c r="D164" s="91"/>
      <c r="E164" s="91"/>
      <c r="F164" s="92" t="s">
        <v>48</v>
      </c>
      <c r="G164" s="27">
        <v>8</v>
      </c>
      <c r="H164" s="27"/>
      <c r="I164" s="27">
        <v>6</v>
      </c>
      <c r="J164" s="24">
        <f>I164*G164</f>
        <v>48</v>
      </c>
      <c r="K164" s="93"/>
    </row>
    <row r="165" spans="4:11" ht="18" customHeight="1" thickBot="1" x14ac:dyDescent="0.25">
      <c r="D165" s="94"/>
      <c r="E165" s="94"/>
      <c r="F165" s="92" t="s">
        <v>35</v>
      </c>
      <c r="G165" s="27">
        <v>6</v>
      </c>
      <c r="H165" s="27"/>
      <c r="I165" s="27">
        <v>15</v>
      </c>
      <c r="J165" s="24">
        <f t="shared" ref="J165:J168" si="11">I165*G165</f>
        <v>90</v>
      </c>
      <c r="K165" s="93"/>
    </row>
    <row r="166" spans="4:11" ht="18.75" customHeight="1" thickBot="1" x14ac:dyDescent="0.25">
      <c r="D166" s="95" t="s">
        <v>102</v>
      </c>
      <c r="E166" s="96">
        <v>10</v>
      </c>
      <c r="F166" s="92" t="s">
        <v>103</v>
      </c>
      <c r="G166" s="27">
        <v>8</v>
      </c>
      <c r="H166" s="27"/>
      <c r="I166" s="27">
        <v>10</v>
      </c>
      <c r="J166" s="24">
        <f t="shared" si="11"/>
        <v>80</v>
      </c>
      <c r="K166" s="93"/>
    </row>
    <row r="167" spans="4:11" ht="27.75" customHeight="1" x14ac:dyDescent="0.2">
      <c r="D167" s="96"/>
      <c r="E167" s="94"/>
      <c r="F167" s="92" t="s">
        <v>104</v>
      </c>
      <c r="G167" s="27">
        <v>1</v>
      </c>
      <c r="H167" s="27"/>
      <c r="I167" s="27">
        <v>10</v>
      </c>
      <c r="J167" s="24">
        <f t="shared" si="11"/>
        <v>10</v>
      </c>
      <c r="K167" s="93"/>
    </row>
    <row r="168" spans="4:11" ht="13.5" customHeight="1" x14ac:dyDescent="0.2">
      <c r="D168" s="96"/>
      <c r="E168" s="94"/>
      <c r="F168" s="92" t="s">
        <v>105</v>
      </c>
      <c r="G168" s="27">
        <v>1</v>
      </c>
      <c r="H168" s="27"/>
      <c r="I168" s="27">
        <v>52</v>
      </c>
      <c r="J168" s="27">
        <f t="shared" si="11"/>
        <v>52</v>
      </c>
      <c r="K168" s="93"/>
    </row>
    <row r="169" spans="4:11" ht="13.5" thickBot="1" x14ac:dyDescent="0.25">
      <c r="D169" s="97"/>
      <c r="E169" s="97"/>
      <c r="F169" s="98"/>
      <c r="G169" s="99"/>
      <c r="H169" s="99"/>
      <c r="I169" s="99"/>
      <c r="J169" s="99">
        <f>J164+J165+J166+J167+J168</f>
        <v>280</v>
      </c>
      <c r="K169" s="100">
        <f>J169*E166</f>
        <v>2800</v>
      </c>
    </row>
    <row r="170" spans="4:11" ht="22.5" customHeight="1" thickBot="1" x14ac:dyDescent="0.25">
      <c r="D170" s="91"/>
      <c r="E170" s="91"/>
      <c r="F170" s="92" t="s">
        <v>48</v>
      </c>
      <c r="G170" s="27">
        <v>3</v>
      </c>
      <c r="H170" s="27"/>
      <c r="I170" s="27">
        <v>6</v>
      </c>
      <c r="J170" s="24">
        <f>I170*G170</f>
        <v>18</v>
      </c>
      <c r="K170" s="27"/>
    </row>
    <row r="171" spans="4:11" ht="22.5" customHeight="1" thickBot="1" x14ac:dyDescent="0.25">
      <c r="D171" s="94"/>
      <c r="E171" s="96"/>
      <c r="F171" s="92" t="s">
        <v>49</v>
      </c>
      <c r="G171" s="27">
        <v>2</v>
      </c>
      <c r="H171" s="27"/>
      <c r="I171" s="27">
        <v>6</v>
      </c>
      <c r="J171" s="24">
        <f t="shared" ref="J171:J175" si="12">I171*G171</f>
        <v>12</v>
      </c>
      <c r="K171" s="93"/>
    </row>
    <row r="172" spans="4:11" ht="22.5" customHeight="1" thickBot="1" x14ac:dyDescent="0.25">
      <c r="D172" s="95" t="s">
        <v>106</v>
      </c>
      <c r="E172" s="96">
        <v>5</v>
      </c>
      <c r="F172" s="92" t="s">
        <v>107</v>
      </c>
      <c r="G172" s="27">
        <v>2</v>
      </c>
      <c r="H172" s="27"/>
      <c r="I172" s="57"/>
      <c r="J172" s="24">
        <f t="shared" si="12"/>
        <v>0</v>
      </c>
      <c r="K172" s="93"/>
    </row>
    <row r="173" spans="4:11" ht="22.5" customHeight="1" thickBot="1" x14ac:dyDescent="0.25">
      <c r="D173" s="94"/>
      <c r="E173" s="96"/>
      <c r="F173" s="92" t="s">
        <v>103</v>
      </c>
      <c r="G173" s="27">
        <v>4</v>
      </c>
      <c r="H173" s="27"/>
      <c r="I173" s="27">
        <v>10</v>
      </c>
      <c r="J173" s="24">
        <f t="shared" si="12"/>
        <v>40</v>
      </c>
      <c r="K173" s="93"/>
    </row>
    <row r="174" spans="4:11" ht="22.5" customHeight="1" thickBot="1" x14ac:dyDescent="0.25">
      <c r="D174" s="94"/>
      <c r="E174" s="96"/>
      <c r="F174" s="92" t="s">
        <v>108</v>
      </c>
      <c r="G174" s="27">
        <v>1</v>
      </c>
      <c r="H174" s="27"/>
      <c r="I174" s="27">
        <v>15</v>
      </c>
      <c r="J174" s="24">
        <f t="shared" si="12"/>
        <v>15</v>
      </c>
      <c r="K174" s="93"/>
    </row>
    <row r="175" spans="4:11" ht="22.5" customHeight="1" x14ac:dyDescent="0.2">
      <c r="D175" s="101"/>
      <c r="E175" s="102"/>
      <c r="F175" s="92" t="s">
        <v>109</v>
      </c>
      <c r="G175" s="27">
        <v>1</v>
      </c>
      <c r="H175" s="27"/>
      <c r="I175" s="27">
        <v>15</v>
      </c>
      <c r="J175" s="24">
        <f t="shared" si="12"/>
        <v>15</v>
      </c>
      <c r="K175" s="93"/>
    </row>
    <row r="176" spans="4:11" ht="13.5" thickBot="1" x14ac:dyDescent="0.25">
      <c r="D176" s="97"/>
      <c r="E176" s="97"/>
      <c r="F176" s="98"/>
      <c r="G176" s="99"/>
      <c r="H176" s="99"/>
      <c r="I176" s="99"/>
      <c r="J176" s="99">
        <f>SUM(J170:J175)</f>
        <v>100</v>
      </c>
      <c r="K176" s="100">
        <f>J176*E172</f>
        <v>500</v>
      </c>
    </row>
    <row r="177" spans="4:11" ht="24.75" customHeight="1" thickBot="1" x14ac:dyDescent="0.25">
      <c r="D177" s="94"/>
      <c r="E177" s="96"/>
      <c r="F177" s="92" t="s">
        <v>104</v>
      </c>
      <c r="G177" s="27">
        <v>1</v>
      </c>
      <c r="H177" s="27"/>
      <c r="I177" s="27">
        <v>10</v>
      </c>
      <c r="J177" s="24">
        <f t="shared" ref="J177:J183" si="13">I177*G177</f>
        <v>10</v>
      </c>
      <c r="K177" s="93"/>
    </row>
    <row r="178" spans="4:11" ht="24.75" customHeight="1" thickBot="1" x14ac:dyDescent="0.25">
      <c r="D178" s="94"/>
      <c r="E178" s="96"/>
      <c r="F178" s="92" t="s">
        <v>48</v>
      </c>
      <c r="G178" s="27">
        <v>2</v>
      </c>
      <c r="H178" s="27"/>
      <c r="I178" s="27">
        <v>6</v>
      </c>
      <c r="J178" s="24">
        <f t="shared" si="13"/>
        <v>12</v>
      </c>
      <c r="K178" s="93"/>
    </row>
    <row r="179" spans="4:11" ht="24.75" customHeight="1" thickBot="1" x14ac:dyDescent="0.25">
      <c r="D179" s="95" t="s">
        <v>110</v>
      </c>
      <c r="E179" s="96">
        <v>18</v>
      </c>
      <c r="F179" s="92" t="s">
        <v>103</v>
      </c>
      <c r="G179" s="27">
        <v>6</v>
      </c>
      <c r="H179" s="27"/>
      <c r="I179" s="27">
        <v>10</v>
      </c>
      <c r="J179" s="24">
        <f t="shared" si="13"/>
        <v>60</v>
      </c>
      <c r="K179" s="93"/>
    </row>
    <row r="180" spans="4:11" ht="24.75" customHeight="1" thickBot="1" x14ac:dyDescent="0.25">
      <c r="D180" s="95"/>
      <c r="E180" s="96"/>
      <c r="F180" s="92" t="s">
        <v>111</v>
      </c>
      <c r="G180" s="27">
        <v>1</v>
      </c>
      <c r="H180" s="27"/>
      <c r="I180" s="29">
        <v>15</v>
      </c>
      <c r="J180" s="24">
        <f t="shared" si="13"/>
        <v>15</v>
      </c>
      <c r="K180" s="93"/>
    </row>
    <row r="181" spans="4:11" ht="24.75" customHeight="1" thickBot="1" x14ac:dyDescent="0.25">
      <c r="D181" s="95"/>
      <c r="E181" s="96"/>
      <c r="F181" s="92" t="s">
        <v>112</v>
      </c>
      <c r="G181" s="27">
        <v>2</v>
      </c>
      <c r="H181" s="27"/>
      <c r="I181" s="27">
        <v>5</v>
      </c>
      <c r="J181" s="24">
        <f t="shared" si="13"/>
        <v>10</v>
      </c>
      <c r="K181" s="93"/>
    </row>
    <row r="182" spans="4:11" ht="24.75" customHeight="1" thickBot="1" x14ac:dyDescent="0.25">
      <c r="D182" s="95"/>
      <c r="E182" s="96"/>
      <c r="F182" s="103" t="s">
        <v>85</v>
      </c>
      <c r="G182" s="27">
        <v>2</v>
      </c>
      <c r="H182" s="27"/>
      <c r="I182" s="27">
        <v>6</v>
      </c>
      <c r="J182" s="24">
        <f t="shared" si="13"/>
        <v>12</v>
      </c>
      <c r="K182" s="93"/>
    </row>
    <row r="183" spans="4:11" ht="24.75" customHeight="1" x14ac:dyDescent="0.2">
      <c r="D183" s="94"/>
      <c r="E183" s="96"/>
      <c r="F183" s="92" t="s">
        <v>113</v>
      </c>
      <c r="G183" s="27">
        <v>3</v>
      </c>
      <c r="H183" s="27"/>
      <c r="I183" s="57"/>
      <c r="J183" s="24">
        <f t="shared" si="13"/>
        <v>0</v>
      </c>
      <c r="K183" s="93"/>
    </row>
    <row r="184" spans="4:11" ht="13.5" thickBot="1" x14ac:dyDescent="0.25">
      <c r="D184" s="97"/>
      <c r="E184" s="97"/>
      <c r="F184" s="98"/>
      <c r="G184" s="99"/>
      <c r="H184" s="99"/>
      <c r="I184" s="99"/>
      <c r="J184" s="99">
        <f>SUM(J177:J183)</f>
        <v>119</v>
      </c>
      <c r="K184" s="100">
        <f>J184*E179</f>
        <v>2142</v>
      </c>
    </row>
    <row r="185" spans="4:11" ht="21" customHeight="1" thickBot="1" x14ac:dyDescent="0.25">
      <c r="D185" s="104"/>
      <c r="E185" s="91"/>
      <c r="F185" s="92" t="s">
        <v>48</v>
      </c>
      <c r="G185" s="27">
        <v>2</v>
      </c>
      <c r="H185" s="27"/>
      <c r="I185" s="27">
        <v>6</v>
      </c>
      <c r="J185" s="24">
        <f>I185*G185</f>
        <v>12</v>
      </c>
      <c r="K185" s="93"/>
    </row>
    <row r="186" spans="4:11" ht="21" customHeight="1" thickBot="1" x14ac:dyDescent="0.25">
      <c r="D186" s="95"/>
      <c r="E186" s="94"/>
      <c r="F186" s="92" t="s">
        <v>49</v>
      </c>
      <c r="G186" s="27">
        <v>2</v>
      </c>
      <c r="H186" s="27"/>
      <c r="I186" s="27">
        <v>6</v>
      </c>
      <c r="J186" s="24">
        <f>I186*G186</f>
        <v>12</v>
      </c>
      <c r="K186" s="93"/>
    </row>
    <row r="187" spans="4:11" ht="30" customHeight="1" thickBot="1" x14ac:dyDescent="0.25">
      <c r="D187" s="95" t="s">
        <v>114</v>
      </c>
      <c r="E187" s="96">
        <v>3</v>
      </c>
      <c r="F187" s="92" t="s">
        <v>37</v>
      </c>
      <c r="G187" s="27">
        <v>2</v>
      </c>
      <c r="H187" s="27"/>
      <c r="I187" s="27">
        <v>20</v>
      </c>
      <c r="J187" s="24">
        <f>I187*G187</f>
        <v>40</v>
      </c>
      <c r="K187" s="93"/>
    </row>
    <row r="188" spans="4:11" ht="21" customHeight="1" thickBot="1" x14ac:dyDescent="0.25">
      <c r="D188" s="95"/>
      <c r="E188" s="94"/>
      <c r="F188" s="92" t="s">
        <v>103</v>
      </c>
      <c r="G188" s="27">
        <v>4</v>
      </c>
      <c r="H188" s="27"/>
      <c r="I188" s="27">
        <v>10</v>
      </c>
      <c r="J188" s="24">
        <f>I188*G188</f>
        <v>40</v>
      </c>
      <c r="K188" s="93"/>
    </row>
    <row r="189" spans="4:11" ht="21" customHeight="1" x14ac:dyDescent="0.2">
      <c r="D189" s="105"/>
      <c r="E189" s="101"/>
      <c r="F189" s="92" t="s">
        <v>115</v>
      </c>
      <c r="G189" s="27">
        <v>2</v>
      </c>
      <c r="H189" s="27"/>
      <c r="I189" s="27">
        <v>40</v>
      </c>
      <c r="J189" s="24">
        <f>I189*G189</f>
        <v>80</v>
      </c>
      <c r="K189" s="93"/>
    </row>
    <row r="190" spans="4:11" ht="13.5" thickBot="1" x14ac:dyDescent="0.25">
      <c r="D190" s="99"/>
      <c r="E190" s="99"/>
      <c r="F190" s="98"/>
      <c r="G190" s="99"/>
      <c r="H190" s="99"/>
      <c r="I190" s="99"/>
      <c r="J190" s="99">
        <f>SUM(J185:J189)</f>
        <v>184</v>
      </c>
      <c r="K190" s="100">
        <f>J190*E187</f>
        <v>552</v>
      </c>
    </row>
    <row r="191" spans="4:11" ht="23.25" customHeight="1" thickBot="1" x14ac:dyDescent="0.25">
      <c r="D191" s="91"/>
      <c r="E191" s="91"/>
      <c r="F191" s="92" t="s">
        <v>103</v>
      </c>
      <c r="G191" s="27">
        <v>16</v>
      </c>
      <c r="H191" s="27"/>
      <c r="I191" s="27">
        <v>10</v>
      </c>
      <c r="J191" s="24">
        <f>I191*G191</f>
        <v>160</v>
      </c>
      <c r="K191" s="93"/>
    </row>
    <row r="192" spans="4:11" ht="23.25" customHeight="1" thickBot="1" x14ac:dyDescent="0.25">
      <c r="D192" s="94"/>
      <c r="E192" s="94"/>
      <c r="F192" s="92" t="s">
        <v>116</v>
      </c>
      <c r="G192" s="27">
        <v>1</v>
      </c>
      <c r="H192" s="27"/>
      <c r="I192" s="27">
        <v>15</v>
      </c>
      <c r="J192" s="24">
        <f t="shared" ref="J192:J211" si="14">I192*G192</f>
        <v>15</v>
      </c>
      <c r="K192" s="93"/>
    </row>
    <row r="193" spans="4:11" ht="23.25" customHeight="1" thickBot="1" x14ac:dyDescent="0.25">
      <c r="D193" s="94"/>
      <c r="E193" s="94"/>
      <c r="F193" s="92" t="s">
        <v>117</v>
      </c>
      <c r="G193" s="27">
        <v>1</v>
      </c>
      <c r="H193" s="27"/>
      <c r="I193" s="27">
        <v>15</v>
      </c>
      <c r="J193" s="24">
        <f t="shared" si="14"/>
        <v>15</v>
      </c>
      <c r="K193" s="93"/>
    </row>
    <row r="194" spans="4:11" ht="23.25" customHeight="1" thickBot="1" x14ac:dyDescent="0.25">
      <c r="D194" s="106" t="s">
        <v>118</v>
      </c>
      <c r="E194" s="96">
        <v>5</v>
      </c>
      <c r="F194" s="92" t="s">
        <v>48</v>
      </c>
      <c r="G194" s="27">
        <v>2</v>
      </c>
      <c r="H194" s="27"/>
      <c r="I194" s="27">
        <v>6</v>
      </c>
      <c r="J194" s="24">
        <f t="shared" si="14"/>
        <v>12</v>
      </c>
      <c r="K194" s="93"/>
    </row>
    <row r="195" spans="4:11" ht="23.25" customHeight="1" thickBot="1" x14ac:dyDescent="0.25">
      <c r="D195" s="94"/>
      <c r="E195" s="96"/>
      <c r="F195" s="92" t="s">
        <v>119</v>
      </c>
      <c r="G195" s="27">
        <v>1</v>
      </c>
      <c r="H195" s="27"/>
      <c r="I195" s="57"/>
      <c r="J195" s="24">
        <f t="shared" si="14"/>
        <v>0</v>
      </c>
      <c r="K195" s="93"/>
    </row>
    <row r="196" spans="4:11" ht="23.25" customHeight="1" thickBot="1" x14ac:dyDescent="0.25">
      <c r="D196" s="94"/>
      <c r="E196" s="96"/>
      <c r="F196" s="92" t="s">
        <v>120</v>
      </c>
      <c r="G196" s="27">
        <v>2</v>
      </c>
      <c r="H196" s="27"/>
      <c r="I196" s="27">
        <v>23</v>
      </c>
      <c r="J196" s="24">
        <f t="shared" si="14"/>
        <v>46</v>
      </c>
      <c r="K196" s="93"/>
    </row>
    <row r="197" spans="4:11" ht="23.25" customHeight="1" thickBot="1" x14ac:dyDescent="0.25">
      <c r="D197" s="94"/>
      <c r="E197" s="96"/>
      <c r="F197" s="92" t="s">
        <v>121</v>
      </c>
      <c r="G197" s="27">
        <v>1</v>
      </c>
      <c r="H197" s="27"/>
      <c r="I197" s="27">
        <v>10</v>
      </c>
      <c r="J197" s="24">
        <f t="shared" si="14"/>
        <v>10</v>
      </c>
      <c r="K197" s="93"/>
    </row>
    <row r="198" spans="4:11" ht="23.25" customHeight="1" thickBot="1" x14ac:dyDescent="0.25">
      <c r="D198" s="94"/>
      <c r="E198" s="96"/>
      <c r="F198" s="92" t="s">
        <v>122</v>
      </c>
      <c r="G198" s="27">
        <v>1</v>
      </c>
      <c r="H198" s="27"/>
      <c r="I198" s="27">
        <v>15</v>
      </c>
      <c r="J198" s="24">
        <f t="shared" si="14"/>
        <v>15</v>
      </c>
      <c r="K198" s="93"/>
    </row>
    <row r="199" spans="4:11" ht="23.25" customHeight="1" x14ac:dyDescent="0.2">
      <c r="D199" s="101"/>
      <c r="E199" s="102"/>
      <c r="F199" s="92" t="s">
        <v>123</v>
      </c>
      <c r="G199" s="27">
        <v>1</v>
      </c>
      <c r="H199" s="27"/>
      <c r="I199" s="107">
        <v>15</v>
      </c>
      <c r="J199" s="24">
        <f t="shared" si="14"/>
        <v>15</v>
      </c>
      <c r="K199" s="93"/>
    </row>
    <row r="200" spans="4:11" ht="13.5" thickBot="1" x14ac:dyDescent="0.25">
      <c r="D200" s="99"/>
      <c r="E200" s="99"/>
      <c r="F200" s="98"/>
      <c r="G200" s="99"/>
      <c r="H200" s="99"/>
      <c r="I200" s="99"/>
      <c r="J200" s="99">
        <f>SUM(J191:J199)</f>
        <v>288</v>
      </c>
      <c r="K200" s="100">
        <f>J200*E194</f>
        <v>1440</v>
      </c>
    </row>
    <row r="201" spans="4:11" ht="12.75" customHeight="1" thickBot="1" x14ac:dyDescent="0.25">
      <c r="D201" s="136" t="s">
        <v>7</v>
      </c>
      <c r="E201" s="139">
        <v>2</v>
      </c>
      <c r="F201" s="103" t="s">
        <v>48</v>
      </c>
      <c r="G201" s="27">
        <v>4</v>
      </c>
      <c r="H201" s="27"/>
      <c r="I201" s="27">
        <v>6</v>
      </c>
      <c r="J201" s="24">
        <f t="shared" si="14"/>
        <v>24</v>
      </c>
      <c r="K201" s="25"/>
    </row>
    <row r="202" spans="4:11" ht="13.5" customHeight="1" thickBot="1" x14ac:dyDescent="0.25">
      <c r="D202" s="137"/>
      <c r="E202" s="140"/>
      <c r="F202" s="103" t="s">
        <v>49</v>
      </c>
      <c r="G202" s="27">
        <v>4</v>
      </c>
      <c r="H202" s="27"/>
      <c r="I202" s="27">
        <v>6</v>
      </c>
      <c r="J202" s="24">
        <f t="shared" si="14"/>
        <v>24</v>
      </c>
      <c r="K202" s="93"/>
    </row>
    <row r="203" spans="4:11" ht="13.5" customHeight="1" thickBot="1" x14ac:dyDescent="0.25">
      <c r="D203" s="137"/>
      <c r="E203" s="140"/>
      <c r="F203" s="103" t="s">
        <v>124</v>
      </c>
      <c r="G203" s="27">
        <v>1</v>
      </c>
      <c r="H203" s="27"/>
      <c r="I203" s="57">
        <v>46</v>
      </c>
      <c r="J203" s="24">
        <f t="shared" si="14"/>
        <v>46</v>
      </c>
      <c r="K203" s="93"/>
    </row>
    <row r="204" spans="4:11" ht="13.5" customHeight="1" thickBot="1" x14ac:dyDescent="0.25">
      <c r="D204" s="137"/>
      <c r="E204" s="140"/>
      <c r="F204" s="103" t="s">
        <v>125</v>
      </c>
      <c r="G204" s="27">
        <v>1</v>
      </c>
      <c r="H204" s="27"/>
      <c r="I204" s="57">
        <v>30</v>
      </c>
      <c r="J204" s="24">
        <f t="shared" si="14"/>
        <v>30</v>
      </c>
      <c r="K204" s="51"/>
    </row>
    <row r="205" spans="4:11" ht="13.5" customHeight="1" thickBot="1" x14ac:dyDescent="0.25">
      <c r="D205" s="137"/>
      <c r="E205" s="140"/>
      <c r="F205" s="103" t="s">
        <v>126</v>
      </c>
      <c r="G205" s="27">
        <v>1</v>
      </c>
      <c r="H205" s="27"/>
      <c r="I205" s="57">
        <v>65</v>
      </c>
      <c r="J205" s="24">
        <f t="shared" si="14"/>
        <v>65</v>
      </c>
      <c r="K205" s="51"/>
    </row>
    <row r="206" spans="4:11" ht="13.5" customHeight="1" thickBot="1" x14ac:dyDescent="0.25">
      <c r="D206" s="137"/>
      <c r="E206" s="140"/>
      <c r="F206" s="103" t="s">
        <v>127</v>
      </c>
      <c r="G206" s="27">
        <v>1</v>
      </c>
      <c r="H206" s="27"/>
      <c r="I206" s="57">
        <v>15</v>
      </c>
      <c r="J206" s="24">
        <f t="shared" si="14"/>
        <v>15</v>
      </c>
      <c r="K206" s="51"/>
    </row>
    <row r="207" spans="4:11" ht="12.75" customHeight="1" thickBot="1" x14ac:dyDescent="0.25">
      <c r="D207" s="137"/>
      <c r="E207" s="140"/>
      <c r="F207" s="103" t="s">
        <v>128</v>
      </c>
      <c r="G207" s="27">
        <v>1</v>
      </c>
      <c r="H207" s="27"/>
      <c r="I207" s="57">
        <v>15</v>
      </c>
      <c r="J207" s="24">
        <f t="shared" si="14"/>
        <v>15</v>
      </c>
      <c r="K207" s="51"/>
    </row>
    <row r="208" spans="4:11" ht="12.75" customHeight="1" thickBot="1" x14ac:dyDescent="0.25">
      <c r="D208" s="137"/>
      <c r="E208" s="140"/>
      <c r="F208" s="103" t="s">
        <v>129</v>
      </c>
      <c r="G208" s="27">
        <v>1</v>
      </c>
      <c r="H208" s="27"/>
      <c r="I208" s="57">
        <v>11</v>
      </c>
      <c r="J208" s="24">
        <f t="shared" si="14"/>
        <v>11</v>
      </c>
      <c r="K208" s="51"/>
    </row>
    <row r="209" spans="4:11" ht="12.75" customHeight="1" thickBot="1" x14ac:dyDescent="0.25">
      <c r="D209" s="137"/>
      <c r="E209" s="140"/>
      <c r="F209" s="103" t="s">
        <v>130</v>
      </c>
      <c r="G209" s="27">
        <v>1</v>
      </c>
      <c r="H209" s="27"/>
      <c r="I209" s="57">
        <v>11</v>
      </c>
      <c r="J209" s="24">
        <f t="shared" si="14"/>
        <v>11</v>
      </c>
      <c r="K209" s="93"/>
    </row>
    <row r="210" spans="4:11" ht="13.5" customHeight="1" thickBot="1" x14ac:dyDescent="0.25">
      <c r="D210" s="137"/>
      <c r="E210" s="140"/>
      <c r="F210" s="103" t="s">
        <v>131</v>
      </c>
      <c r="G210" s="27">
        <v>1</v>
      </c>
      <c r="H210" s="27"/>
      <c r="I210" s="57">
        <v>150</v>
      </c>
      <c r="J210" s="24">
        <f t="shared" si="14"/>
        <v>150</v>
      </c>
      <c r="K210" s="93"/>
    </row>
    <row r="211" spans="4:11" ht="13.5" customHeight="1" thickBot="1" x14ac:dyDescent="0.25">
      <c r="D211" s="138"/>
      <c r="E211" s="141"/>
      <c r="F211" s="108" t="s">
        <v>132</v>
      </c>
      <c r="G211" s="109">
        <v>4</v>
      </c>
      <c r="H211" s="109"/>
      <c r="I211" s="27">
        <v>10</v>
      </c>
      <c r="J211" s="24">
        <f t="shared" si="14"/>
        <v>40</v>
      </c>
      <c r="K211" s="93"/>
    </row>
    <row r="212" spans="4:11" x14ac:dyDescent="0.2">
      <c r="D212" s="99"/>
      <c r="E212" s="99"/>
      <c r="F212" s="110"/>
      <c r="G212" s="99"/>
      <c r="H212" s="99"/>
      <c r="I212" s="99"/>
      <c r="J212" s="99">
        <f>SUM(J201:J211)</f>
        <v>431</v>
      </c>
      <c r="K212" s="100">
        <f>J212*E201</f>
        <v>862</v>
      </c>
    </row>
    <row r="213" spans="4:11" x14ac:dyDescent="0.2">
      <c r="K213" s="3">
        <f>K169+K176+K184+K190+K200+K212</f>
        <v>8296</v>
      </c>
    </row>
    <row r="216" spans="4:11" x14ac:dyDescent="0.2">
      <c r="F216" s="1"/>
      <c r="I216" s="1" t="s">
        <v>133</v>
      </c>
      <c r="K216" s="3">
        <f>K213+K156</f>
        <v>80799</v>
      </c>
    </row>
    <row r="219" spans="4:11" ht="18.75" x14ac:dyDescent="0.3">
      <c r="D219" s="90" t="s">
        <v>134</v>
      </c>
      <c r="E219" s="90"/>
      <c r="F219" s="90"/>
    </row>
    <row r="221" spans="4:11" ht="25.5" x14ac:dyDescent="0.2">
      <c r="D221" s="142" t="s">
        <v>135</v>
      </c>
      <c r="E221" s="142">
        <v>1</v>
      </c>
      <c r="F221" s="103" t="s">
        <v>136</v>
      </c>
      <c r="G221" s="27">
        <v>12</v>
      </c>
      <c r="H221" s="121"/>
      <c r="I221" s="123"/>
      <c r="J221" s="123"/>
      <c r="K221" s="120"/>
    </row>
    <row r="222" spans="4:11" x14ac:dyDescent="0.2">
      <c r="D222" s="142"/>
      <c r="E222" s="142"/>
      <c r="F222" s="103" t="s">
        <v>137</v>
      </c>
      <c r="G222" s="27">
        <v>12</v>
      </c>
      <c r="H222" s="121"/>
      <c r="I222" s="123"/>
      <c r="J222" s="123"/>
      <c r="K222" s="120"/>
    </row>
    <row r="223" spans="4:11" ht="25.5" x14ac:dyDescent="0.2">
      <c r="D223" s="142"/>
      <c r="E223" s="142"/>
      <c r="F223" s="103" t="s">
        <v>138</v>
      </c>
      <c r="G223" s="27">
        <v>12</v>
      </c>
      <c r="H223" s="121"/>
      <c r="I223" s="123"/>
      <c r="J223" s="123"/>
      <c r="K223" s="120"/>
    </row>
    <row r="224" spans="4:11" ht="25.5" x14ac:dyDescent="0.2">
      <c r="D224" s="142"/>
      <c r="E224" s="142"/>
      <c r="F224" s="103" t="s">
        <v>139</v>
      </c>
      <c r="G224" s="27">
        <v>12</v>
      </c>
      <c r="H224" s="121"/>
      <c r="I224" s="123"/>
      <c r="J224" s="123"/>
      <c r="K224" s="120"/>
    </row>
    <row r="225" spans="4:11" x14ac:dyDescent="0.2">
      <c r="D225" s="142"/>
      <c r="E225" s="142"/>
      <c r="F225" s="103" t="s">
        <v>48</v>
      </c>
      <c r="G225" s="27">
        <v>12</v>
      </c>
      <c r="H225" s="121"/>
      <c r="I225" s="123"/>
      <c r="J225" s="123"/>
      <c r="K225" s="120"/>
    </row>
    <row r="226" spans="4:11" x14ac:dyDescent="0.2">
      <c r="D226" s="142"/>
      <c r="E226" s="142"/>
      <c r="F226" s="103" t="s">
        <v>49</v>
      </c>
      <c r="G226" s="27">
        <v>12</v>
      </c>
      <c r="H226" s="121"/>
      <c r="I226" s="123"/>
      <c r="J226" s="123"/>
      <c r="K226" s="120"/>
    </row>
    <row r="227" spans="4:11" x14ac:dyDescent="0.2">
      <c r="D227" s="142"/>
      <c r="E227" s="142"/>
      <c r="F227" s="103" t="s">
        <v>140</v>
      </c>
      <c r="G227" s="27">
        <v>12</v>
      </c>
      <c r="H227" s="121"/>
      <c r="I227" s="123"/>
      <c r="J227" s="123"/>
      <c r="K227" s="120"/>
    </row>
    <row r="228" spans="4:11" x14ac:dyDescent="0.2">
      <c r="D228" s="99"/>
      <c r="E228" s="99"/>
      <c r="F228" s="110"/>
      <c r="G228" s="99"/>
      <c r="H228" s="122"/>
      <c r="I228" s="111"/>
      <c r="J228" s="113"/>
      <c r="K228" s="114"/>
    </row>
    <row r="229" spans="4:11" s="12" customFormat="1" x14ac:dyDescent="0.2">
      <c r="D229" s="111"/>
      <c r="E229" s="111"/>
      <c r="F229" s="112"/>
      <c r="G229" s="111"/>
      <c r="H229" s="111"/>
      <c r="I229" s="111"/>
      <c r="J229" s="113"/>
      <c r="K229" s="114"/>
    </row>
    <row r="230" spans="4:11" s="12" customFormat="1" x14ac:dyDescent="0.2">
      <c r="D230" s="111"/>
      <c r="E230" s="111"/>
      <c r="F230" s="112"/>
      <c r="G230" s="111"/>
      <c r="H230" s="111"/>
      <c r="I230" s="111"/>
      <c r="J230" s="113"/>
      <c r="K230" s="114"/>
    </row>
    <row r="231" spans="4:11" s="12" customFormat="1" x14ac:dyDescent="0.2">
      <c r="D231" s="111"/>
      <c r="E231" s="111"/>
      <c r="F231" s="112"/>
      <c r="G231" s="111"/>
      <c r="H231" s="111"/>
      <c r="I231" s="111"/>
      <c r="J231" s="113"/>
      <c r="K231" s="114"/>
    </row>
    <row r="232" spans="4:11" s="12" customFormat="1" x14ac:dyDescent="0.2">
      <c r="D232" s="111"/>
      <c r="E232" s="111"/>
      <c r="F232" s="112"/>
      <c r="G232" s="111"/>
      <c r="H232" s="111"/>
      <c r="I232" s="111"/>
      <c r="J232" s="113"/>
      <c r="K232" s="114"/>
    </row>
    <row r="233" spans="4:11" s="12" customFormat="1" ht="18.75" x14ac:dyDescent="0.3">
      <c r="D233" s="90" t="s">
        <v>165</v>
      </c>
      <c r="E233" s="111"/>
      <c r="F233" s="112"/>
      <c r="G233" s="111"/>
      <c r="H233" s="111"/>
      <c r="I233" s="111"/>
      <c r="J233" s="113"/>
      <c r="K233" s="114"/>
    </row>
    <row r="234" spans="4:11" s="12" customFormat="1" x14ac:dyDescent="0.2">
      <c r="D234" s="111"/>
      <c r="E234" s="111"/>
      <c r="F234" s="112"/>
      <c r="G234" s="111"/>
      <c r="H234" s="111"/>
      <c r="I234" s="111"/>
      <c r="J234" s="113"/>
      <c r="K234" s="114"/>
    </row>
    <row r="235" spans="4:11" s="12" customFormat="1" x14ac:dyDescent="0.2">
      <c r="D235" s="111"/>
      <c r="E235" s="111"/>
      <c r="F235" s="112"/>
      <c r="G235" s="111"/>
      <c r="H235" s="111"/>
      <c r="I235" s="111"/>
      <c r="J235" s="113"/>
      <c r="K235" s="114"/>
    </row>
    <row r="236" spans="4:11" s="12" customFormat="1" x14ac:dyDescent="0.2">
      <c r="D236" s="111"/>
      <c r="E236" s="111"/>
      <c r="F236" s="112"/>
      <c r="G236" s="111"/>
      <c r="H236" s="111"/>
      <c r="I236" s="111"/>
      <c r="J236" s="113"/>
      <c r="K236" s="114"/>
    </row>
    <row r="238" spans="4:11" ht="15" x14ac:dyDescent="0.2">
      <c r="D238" s="124" t="s">
        <v>141</v>
      </c>
      <c r="E238" s="126">
        <v>2</v>
      </c>
      <c r="F238" s="115" t="s">
        <v>142</v>
      </c>
      <c r="G238" s="116">
        <v>2</v>
      </c>
    </row>
    <row r="239" spans="4:11" ht="15" x14ac:dyDescent="0.2">
      <c r="D239" s="124"/>
      <c r="E239" s="127"/>
      <c r="F239" s="115" t="s">
        <v>143</v>
      </c>
      <c r="G239" s="116">
        <v>4</v>
      </c>
    </row>
    <row r="240" spans="4:11" ht="15" x14ac:dyDescent="0.2">
      <c r="D240" s="124"/>
      <c r="E240" s="127"/>
      <c r="F240" s="115" t="s">
        <v>144</v>
      </c>
      <c r="G240" s="116">
        <v>4</v>
      </c>
    </row>
    <row r="241" spans="4:11" ht="30" x14ac:dyDescent="0.2">
      <c r="D241" s="124"/>
      <c r="E241" s="127"/>
      <c r="F241" s="115" t="s">
        <v>145</v>
      </c>
      <c r="G241" s="116">
        <v>6</v>
      </c>
    </row>
    <row r="242" spans="4:11" ht="15" x14ac:dyDescent="0.2">
      <c r="D242" s="124"/>
      <c r="E242" s="127"/>
      <c r="F242" s="115" t="s">
        <v>146</v>
      </c>
      <c r="G242" s="116">
        <v>6</v>
      </c>
    </row>
    <row r="243" spans="4:11" ht="15" x14ac:dyDescent="0.2">
      <c r="D243" s="124"/>
      <c r="E243" s="127"/>
      <c r="F243" s="115" t="s">
        <v>147</v>
      </c>
      <c r="G243" s="116">
        <v>1</v>
      </c>
    </row>
    <row r="244" spans="4:11" ht="15" x14ac:dyDescent="0.2">
      <c r="D244" s="124"/>
      <c r="E244" s="127"/>
      <c r="F244" s="115" t="s">
        <v>148</v>
      </c>
      <c r="G244" s="116">
        <v>4</v>
      </c>
    </row>
    <row r="245" spans="4:11" ht="30" x14ac:dyDescent="0.2">
      <c r="D245" s="124"/>
      <c r="E245" s="127"/>
      <c r="F245" s="115" t="s">
        <v>149</v>
      </c>
      <c r="G245" s="116">
        <v>1</v>
      </c>
    </row>
    <row r="246" spans="4:11" ht="15" x14ac:dyDescent="0.2">
      <c r="D246" s="124"/>
      <c r="E246" s="127"/>
      <c r="F246" s="115" t="s">
        <v>150</v>
      </c>
      <c r="G246" s="116">
        <v>1</v>
      </c>
    </row>
    <row r="247" spans="4:11" ht="15" x14ac:dyDescent="0.2">
      <c r="D247" s="124"/>
      <c r="E247" s="127"/>
      <c r="F247" s="115" t="s">
        <v>151</v>
      </c>
      <c r="G247" s="116">
        <v>2</v>
      </c>
    </row>
    <row r="248" spans="4:11" ht="15" x14ac:dyDescent="0.2">
      <c r="D248" s="124"/>
      <c r="E248" s="127"/>
      <c r="F248" s="115" t="s">
        <v>152</v>
      </c>
      <c r="G248" s="116">
        <v>2</v>
      </c>
    </row>
    <row r="249" spans="4:11" ht="15" x14ac:dyDescent="0.2">
      <c r="D249" s="124"/>
      <c r="E249" s="127"/>
      <c r="F249" s="115" t="s">
        <v>153</v>
      </c>
      <c r="G249" s="116">
        <v>2</v>
      </c>
      <c r="K249" s="1"/>
    </row>
    <row r="250" spans="4:11" ht="30" x14ac:dyDescent="0.2">
      <c r="D250" s="124"/>
      <c r="E250" s="128"/>
      <c r="F250" s="115" t="s">
        <v>154</v>
      </c>
      <c r="G250" s="116">
        <v>3</v>
      </c>
      <c r="K250" s="1"/>
    </row>
    <row r="251" spans="4:11" x14ac:dyDescent="0.2">
      <c r="D251" s="118"/>
      <c r="E251" s="118"/>
      <c r="F251" s="119"/>
      <c r="G251" s="118"/>
      <c r="K251" s="1"/>
    </row>
    <row r="252" spans="4:11" ht="15" x14ac:dyDescent="0.2">
      <c r="D252" s="125" t="s">
        <v>155</v>
      </c>
      <c r="E252" s="129">
        <v>1</v>
      </c>
      <c r="F252" s="115" t="s">
        <v>156</v>
      </c>
      <c r="G252" s="116">
        <v>2</v>
      </c>
      <c r="K252" s="1"/>
    </row>
    <row r="253" spans="4:11" ht="15" x14ac:dyDescent="0.2">
      <c r="D253" s="125"/>
      <c r="E253" s="130"/>
      <c r="F253" s="115" t="s">
        <v>157</v>
      </c>
      <c r="G253" s="116">
        <v>4</v>
      </c>
      <c r="K253" s="1"/>
    </row>
    <row r="254" spans="4:11" ht="30" x14ac:dyDescent="0.2">
      <c r="D254" s="125"/>
      <c r="E254" s="130"/>
      <c r="F254" s="117" t="s">
        <v>158</v>
      </c>
      <c r="G254" s="116">
        <v>1</v>
      </c>
      <c r="K254" s="1"/>
    </row>
    <row r="255" spans="4:11" ht="30" x14ac:dyDescent="0.2">
      <c r="D255" s="125"/>
      <c r="E255" s="130"/>
      <c r="F255" s="115" t="s">
        <v>159</v>
      </c>
      <c r="G255" s="116">
        <v>1</v>
      </c>
      <c r="K255" s="1"/>
    </row>
    <row r="256" spans="4:11" ht="75" x14ac:dyDescent="0.2">
      <c r="D256" s="125"/>
      <c r="E256" s="130"/>
      <c r="F256" s="115" t="s">
        <v>160</v>
      </c>
      <c r="G256" s="116">
        <v>1</v>
      </c>
      <c r="K256" s="1"/>
    </row>
    <row r="257" spans="4:11" ht="30" x14ac:dyDescent="0.2">
      <c r="D257" s="125"/>
      <c r="E257" s="130"/>
      <c r="F257" s="115" t="s">
        <v>161</v>
      </c>
      <c r="G257" s="116">
        <v>1</v>
      </c>
      <c r="K257" s="1"/>
    </row>
    <row r="258" spans="4:11" ht="15" x14ac:dyDescent="0.2">
      <c r="D258" s="125"/>
      <c r="E258" s="130"/>
      <c r="F258" s="115" t="s">
        <v>162</v>
      </c>
      <c r="G258" s="116">
        <v>1</v>
      </c>
      <c r="K258" s="1"/>
    </row>
    <row r="259" spans="4:11" ht="15" x14ac:dyDescent="0.2">
      <c r="D259" s="125"/>
      <c r="E259" s="130"/>
      <c r="F259" s="115" t="s">
        <v>73</v>
      </c>
      <c r="G259" s="116">
        <v>1</v>
      </c>
      <c r="K259" s="1"/>
    </row>
    <row r="260" spans="4:11" ht="15" x14ac:dyDescent="0.2">
      <c r="D260" s="125"/>
      <c r="E260" s="130"/>
      <c r="F260" s="115" t="s">
        <v>163</v>
      </c>
      <c r="G260" s="116">
        <v>1</v>
      </c>
      <c r="K260" s="1"/>
    </row>
    <row r="261" spans="4:11" ht="30" x14ac:dyDescent="0.2">
      <c r="D261" s="125"/>
      <c r="E261" s="131"/>
      <c r="F261" s="115" t="s">
        <v>164</v>
      </c>
      <c r="G261" s="116">
        <v>4</v>
      </c>
      <c r="K261" s="1"/>
    </row>
  </sheetData>
  <mergeCells count="40">
    <mergeCell ref="D2:K2"/>
    <mergeCell ref="G6:H6"/>
    <mergeCell ref="D10:D14"/>
    <mergeCell ref="E10:E14"/>
    <mergeCell ref="D18:D24"/>
    <mergeCell ref="E18:E24"/>
    <mergeCell ref="D26:D34"/>
    <mergeCell ref="E26:E34"/>
    <mergeCell ref="D36:D44"/>
    <mergeCell ref="E36:E44"/>
    <mergeCell ref="D46:D59"/>
    <mergeCell ref="E46:E59"/>
    <mergeCell ref="D65:D72"/>
    <mergeCell ref="E65:E72"/>
    <mergeCell ref="D74:D85"/>
    <mergeCell ref="E74:E85"/>
    <mergeCell ref="D91:D96"/>
    <mergeCell ref="E91:E96"/>
    <mergeCell ref="D100:D104"/>
    <mergeCell ref="E100:E104"/>
    <mergeCell ref="D110:D113"/>
    <mergeCell ref="E110:E113"/>
    <mergeCell ref="D115:D121"/>
    <mergeCell ref="E115:E121"/>
    <mergeCell ref="D123:D129"/>
    <mergeCell ref="E123:E129"/>
    <mergeCell ref="D131:D135"/>
    <mergeCell ref="E131:E135"/>
    <mergeCell ref="D137:D145"/>
    <mergeCell ref="E137:E145"/>
    <mergeCell ref="D238:D250"/>
    <mergeCell ref="D252:D261"/>
    <mergeCell ref="E238:E250"/>
    <mergeCell ref="E252:E261"/>
    <mergeCell ref="D147:D152"/>
    <mergeCell ref="E147:E152"/>
    <mergeCell ref="D201:D211"/>
    <mergeCell ref="E201:E211"/>
    <mergeCell ref="D221:D227"/>
    <mergeCell ref="E221:E22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Tavidashvili</dc:creator>
  <cp:lastModifiedBy>Tea Tavidashvili</cp:lastModifiedBy>
  <dcterms:created xsi:type="dcterms:W3CDTF">2020-08-17T04:55:25Z</dcterms:created>
  <dcterms:modified xsi:type="dcterms:W3CDTF">2020-08-17T07:24:31Z</dcterms:modified>
</cp:coreProperties>
</file>